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Лист1!$7:$11</definedName>
  </definedNames>
  <calcPr calcId="145621"/>
</workbook>
</file>

<file path=xl/calcChain.xml><?xml version="1.0" encoding="utf-8"?>
<calcChain xmlns="http://schemas.openxmlformats.org/spreadsheetml/2006/main">
  <c r="N72" i="2" l="1"/>
  <c r="I17" i="2"/>
  <c r="H17" i="2"/>
  <c r="Q68" i="2"/>
  <c r="R68" i="2"/>
  <c r="S68" i="2"/>
  <c r="P68" i="2"/>
  <c r="P45" i="2" l="1"/>
  <c r="R45" i="2"/>
  <c r="S45" i="2"/>
  <c r="Q45" i="2"/>
  <c r="S78" i="2"/>
  <c r="P78" i="2"/>
  <c r="Q78" i="2"/>
  <c r="R78" i="2"/>
  <c r="O78" i="2"/>
  <c r="M78" i="2"/>
  <c r="N78" i="2"/>
  <c r="N71" i="2" s="1"/>
  <c r="L78" i="2"/>
  <c r="K78" i="2"/>
  <c r="J78" i="2"/>
  <c r="I78" i="2"/>
  <c r="H78" i="2"/>
  <c r="G78" i="2"/>
  <c r="S72" i="2"/>
  <c r="S71" i="2" s="1"/>
  <c r="R72" i="2"/>
  <c r="R71" i="2" s="1"/>
  <c r="Q72" i="2"/>
  <c r="Q71" i="2" s="1"/>
  <c r="P72" i="2"/>
  <c r="P71" i="2" s="1"/>
  <c r="T72" i="2"/>
  <c r="K72" i="2"/>
  <c r="K71" i="2" s="1"/>
  <c r="M72" i="2"/>
  <c r="M71" i="2" s="1"/>
  <c r="H72" i="2"/>
  <c r="H71" i="2" s="1"/>
  <c r="I72" i="2"/>
  <c r="I71" i="2" s="1"/>
  <c r="J72" i="2"/>
  <c r="J71" i="2" s="1"/>
  <c r="G72" i="2"/>
  <c r="G71" i="2" s="1"/>
  <c r="S59" i="2"/>
  <c r="P59" i="2"/>
  <c r="Q59" i="2"/>
  <c r="R59" i="2"/>
  <c r="N59" i="2"/>
  <c r="K59" i="2"/>
  <c r="M59" i="2"/>
  <c r="H59" i="2"/>
  <c r="I59" i="2"/>
  <c r="J59" i="2"/>
  <c r="G59" i="2"/>
  <c r="P17" i="2"/>
  <c r="Q17" i="2"/>
  <c r="R17" i="2"/>
  <c r="S17" i="2"/>
  <c r="N17" i="2"/>
  <c r="O17" i="2"/>
  <c r="L17" i="2"/>
  <c r="M17" i="2"/>
  <c r="J17" i="2"/>
  <c r="K17" i="2"/>
  <c r="G17" i="2"/>
  <c r="S49" i="2"/>
  <c r="R49" i="2"/>
  <c r="Q49" i="2"/>
  <c r="P49" i="2"/>
  <c r="S51" i="2"/>
  <c r="Q51" i="2"/>
  <c r="P51" i="2"/>
  <c r="M33" i="2"/>
  <c r="N33" i="2"/>
  <c r="O33" i="2"/>
  <c r="J33" i="2"/>
  <c r="K33" i="2"/>
  <c r="L33" i="2"/>
  <c r="H33" i="2"/>
  <c r="H16" i="2" s="1"/>
  <c r="I33" i="2"/>
  <c r="G33" i="2"/>
  <c r="S54" i="2"/>
  <c r="S53" i="2" s="1"/>
  <c r="R54" i="2"/>
  <c r="R53" i="2" s="1"/>
  <c r="Q54" i="2"/>
  <c r="Q53" i="2" s="1"/>
  <c r="P54" i="2"/>
  <c r="P53" i="2" s="1"/>
  <c r="O54" i="2"/>
  <c r="O53" i="2" s="1"/>
  <c r="N54" i="2"/>
  <c r="M54" i="2"/>
  <c r="M53" i="2" s="1"/>
  <c r="L54" i="2"/>
  <c r="L53" i="2" s="1"/>
  <c r="K54" i="2"/>
  <c r="J54" i="2"/>
  <c r="I54" i="2"/>
  <c r="H54" i="2"/>
  <c r="H53" i="2" s="1"/>
  <c r="G54" i="2"/>
  <c r="G53" i="2" s="1"/>
  <c r="S33" i="2"/>
  <c r="R33" i="2"/>
  <c r="Q33" i="2"/>
  <c r="P33" i="2"/>
  <c r="I41" i="2"/>
  <c r="N68" i="2"/>
  <c r="J68" i="2"/>
  <c r="I68" i="2"/>
  <c r="H15" i="2" l="1"/>
  <c r="I16" i="2"/>
  <c r="J53" i="2"/>
  <c r="N53" i="2"/>
  <c r="G16" i="2"/>
  <c r="G15" i="2" s="1"/>
  <c r="J16" i="2"/>
  <c r="L16" i="2"/>
  <c r="L15" i="2" s="1"/>
  <c r="N16" i="2"/>
  <c r="N15" i="2" s="1"/>
  <c r="R16" i="2"/>
  <c r="R15" i="2" s="1"/>
  <c r="P16" i="2"/>
  <c r="P15" i="2" s="1"/>
  <c r="K53" i="2"/>
  <c r="I53" i="2"/>
  <c r="I15" i="2" s="1"/>
  <c r="K16" i="2"/>
  <c r="M16" i="2"/>
  <c r="M15" i="2" s="1"/>
  <c r="O16" i="2"/>
  <c r="O15" i="2" s="1"/>
  <c r="S16" i="2"/>
  <c r="S15" i="2" s="1"/>
  <c r="Q16" i="2"/>
  <c r="Q15" i="2" s="1"/>
  <c r="J15" i="2" l="1"/>
  <c r="K15" i="2"/>
</calcChain>
</file>

<file path=xl/sharedStrings.xml><?xml version="1.0" encoding="utf-8"?>
<sst xmlns="http://schemas.openxmlformats.org/spreadsheetml/2006/main" count="259" uniqueCount="166">
  <si>
    <t>№ п/п</t>
  </si>
  <si>
    <t>Номер</t>
  </si>
  <si>
    <t>Дата</t>
  </si>
  <si>
    <t>Планируемая дата  окончания
переселения</t>
  </si>
  <si>
    <t>Число жителей всего</t>
  </si>
  <si>
    <t>чел.</t>
  </si>
  <si>
    <t>Число жителей планируемых
 к переселению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</si>
  <si>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</si>
  <si>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</si>
  <si>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</si>
  <si>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</si>
  <si>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</si>
  <si>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</si>
  <si>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</si>
  <si>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</si>
  <si>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</si>
  <si>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</si>
  <si>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</si>
  <si>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</si>
  <si>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</si>
  <si>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</si>
  <si>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</si>
  <si>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Дополнительные источники
финансирования</t>
  </si>
  <si>
    <t xml:space="preserve">
</t>
  </si>
  <si>
    <t xml:space="preserve">
</t>
  </si>
  <si>
    <t xml:space="preserve">
</t>
  </si>
  <si>
    <t>132-A</t>
  </si>
  <si>
    <t>21.12.2010</t>
  </si>
  <si>
    <t>X</t>
  </si>
  <si>
    <t>412/1</t>
  </si>
  <si>
    <t>31.05.2006</t>
  </si>
  <si>
    <t>178/1-р</t>
  </si>
  <si>
    <t>13.03.2006</t>
  </si>
  <si>
    <t>177/1-р</t>
  </si>
  <si>
    <t>155/1-р</t>
  </si>
  <si>
    <t>06.03.2006</t>
  </si>
  <si>
    <t>1741-р</t>
  </si>
  <si>
    <t>31.12.2009</t>
  </si>
  <si>
    <t>190/1-р</t>
  </si>
  <si>
    <t>17.03.2006</t>
  </si>
  <si>
    <t>338/1-р</t>
  </si>
  <si>
    <t>10.05.2006</t>
  </si>
  <si>
    <t>397/1-р</t>
  </si>
  <si>
    <t>25.05.2006</t>
  </si>
  <si>
    <t>125/1-р</t>
  </si>
  <si>
    <t>17.02.2006</t>
  </si>
  <si>
    <t>140/1-р</t>
  </si>
  <si>
    <t>27.02.2006</t>
  </si>
  <si>
    <t>№165/1</t>
  </si>
  <si>
    <t>30.05.2006</t>
  </si>
  <si>
    <t>206/2</t>
  </si>
  <si>
    <t>03.07.2006</t>
  </si>
  <si>
    <t>206/3</t>
  </si>
  <si>
    <t>№247/1</t>
  </si>
  <si>
    <t>10.08.2006</t>
  </si>
  <si>
    <t>с Усть-Кан ул 70 лет Октября д.6</t>
  </si>
  <si>
    <t>3</t>
  </si>
  <si>
    <t>11.12.2007</t>
  </si>
  <si>
    <t>Итого по Усть-Коксинский муниципальный район:</t>
  </si>
  <si>
    <t>521-2</t>
  </si>
  <si>
    <t>27.12.2006</t>
  </si>
  <si>
    <t>04.2015</t>
  </si>
  <si>
    <t>с Усть-Кокса ул Аргучинского д.15</t>
  </si>
  <si>
    <t>517-2</t>
  </si>
  <si>
    <t>26.12.2006</t>
  </si>
  <si>
    <t>498-р</t>
  </si>
  <si>
    <t>29.12.2009</t>
  </si>
  <si>
    <t>611-р</t>
  </si>
  <si>
    <t>612-р</t>
  </si>
  <si>
    <t>613-р</t>
  </si>
  <si>
    <t>Приложение 2</t>
  </si>
  <si>
    <t>2013 год</t>
  </si>
  <si>
    <t>2014 год</t>
  </si>
  <si>
    <t>с. Кызыл - Озек, ул. Горная, д. 42</t>
  </si>
  <si>
    <t>с. Кызыл - Озек, ул. Горная, д. 11</t>
  </si>
  <si>
    <t>с. Майма, ул. Гидростроителей, д. 11</t>
  </si>
  <si>
    <t>г. Горно-Алтайск, ул. Гастелло д.3</t>
  </si>
  <si>
    <t>г. Горно-Алтайск, ул. Набережная д.8</t>
  </si>
  <si>
    <t>г. Горно-Алтайск, ул. Осипенко д.31</t>
  </si>
  <si>
    <t>г. Горно-Алтайск, ул. Островского д.26</t>
  </si>
  <si>
    <t>г. Горно-Алтайск, ул. Зеленая, д. 56</t>
  </si>
  <si>
    <t>1740-р</t>
  </si>
  <si>
    <t>г. Горно-Алтайск, пер. Театральный, д. 3</t>
  </si>
  <si>
    <t>170/1-р</t>
  </si>
  <si>
    <t>г. Горно-Алтайск, ул. Комсомольская, д. 27</t>
  </si>
  <si>
    <t>232/1-р</t>
  </si>
  <si>
    <t>г. Горно-Алтайск, ул. Чорос-Гуркина, 9</t>
  </si>
  <si>
    <t>1536-р</t>
  </si>
  <si>
    <t>126/1-р</t>
  </si>
  <si>
    <t>г. Горно-Алтайск, ул. Социалистическая, д. 38</t>
  </si>
  <si>
    <t>г. Горно-Алтайск, ул. Социалистическая, д. 40</t>
  </si>
  <si>
    <t>130/1-р</t>
  </si>
  <si>
    <t>г. Горно-Алтайск, ул. Чаптынова, д. 7</t>
  </si>
  <si>
    <t>1742-р</t>
  </si>
  <si>
    <t>г. Горно-Алтайск, ул. Чаптынова, д. 3</t>
  </si>
  <si>
    <t>179/1-р</t>
  </si>
  <si>
    <t>г. Горно-Алтайск, ул. Социалистическая, д. 20</t>
  </si>
  <si>
    <t>144/1-р</t>
  </si>
  <si>
    <t>г. Горно-Алтайск, ул. Улагашева, д. 12</t>
  </si>
  <si>
    <t>408/1-р</t>
  </si>
  <si>
    <t>410/1-р</t>
  </si>
  <si>
    <t>г. Горно-Алтайск, ул. Улагашева, д. 14</t>
  </si>
  <si>
    <t>2015 год</t>
  </si>
  <si>
    <t>п. Маргала, ул. Лесная д.2</t>
  </si>
  <si>
    <t>196/1</t>
  </si>
  <si>
    <t>175/1</t>
  </si>
  <si>
    <t>314/1</t>
  </si>
  <si>
    <t>с. Майма, ул. Подгорная,113</t>
  </si>
  <si>
    <t>216/1</t>
  </si>
  <si>
    <t>370/1-р</t>
  </si>
  <si>
    <t>141/1-р</t>
  </si>
  <si>
    <t>1739-р</t>
  </si>
  <si>
    <t>217/1-р</t>
  </si>
  <si>
    <t>219/1-р</t>
  </si>
  <si>
    <t>230/1-р</t>
  </si>
  <si>
    <t>291/1</t>
  </si>
  <si>
    <t>г. Горно-Алтайск, ул. П.Сухова д.14</t>
  </si>
  <si>
    <t>г. Горно-Алтайск, ул. Набережная  д.6</t>
  </si>
  <si>
    <t>г. Горно-Алтайск, ул.Ленина д.32</t>
  </si>
  <si>
    <t>г. Горно-Алтайск,  ул.Социалистическая д.53</t>
  </si>
  <si>
    <t>г. Горно-Алтайск,  ул.Социалистическая д.71</t>
  </si>
  <si>
    <t>г. Горно-Алтайск,  ул.Шелковичная д.56</t>
  </si>
  <si>
    <t>г. Горно-Алтайск,  ул.Шелковичная д.58</t>
  </si>
  <si>
    <t>с.Усть-Кокса, ул.Аргучинского д. 15</t>
  </si>
  <si>
    <t>с. Майма, ул. Гидростроителей д. 10</t>
  </si>
  <si>
    <t>с. Майма, ул. Энергетиков д. 24</t>
  </si>
  <si>
    <t>х</t>
  </si>
  <si>
    <t>с. Майма,  ул. Строителей, д. 3</t>
  </si>
  <si>
    <t>116/1</t>
  </si>
  <si>
    <t>к  республиканской адресной программе</t>
  </si>
  <si>
    <t>«Переселение граждан из аварийного жилищного фонда в Республике Алтай в 2013-2015 годах»</t>
  </si>
  <si>
    <t>ПЕРЕЧЕНЬ</t>
  </si>
  <si>
    <t>аварийных многоквартирных домов, участвующих в республиканской адресной программе</t>
  </si>
  <si>
    <t>«Переселение граждан из аварийного жилищного фонда</t>
  </si>
  <si>
    <t>в Республике Алтай в 2013-2015 годах»</t>
  </si>
  <si>
    <t>Итого по Республике Алтай :</t>
  </si>
  <si>
    <t>Итого по муниципальному образованию «Город Горно-Алтайск»:</t>
  </si>
  <si>
    <t>Документ,
подтверждающий
признание многоквартирных домов
аварийным</t>
  </si>
  <si>
    <t>Общая площадь жилых
помещений многоквартирных домов</t>
  </si>
  <si>
    <t>г. Горно-Алтайск, пр-кт. Коммунистический д.128</t>
  </si>
  <si>
    <t>Итого по муниципальному образованию «Майминский  район»:</t>
  </si>
  <si>
    <t>с. Майма, ул. Гидростроителей д.24</t>
  </si>
  <si>
    <t>с. Майма, ул. Гидростроителей д.37</t>
  </si>
  <si>
    <t>с. Майма, ул. Механизаторов д.14</t>
  </si>
  <si>
    <t>с. Майма, ул. Трудовая д.5</t>
  </si>
  <si>
    <t>Итого по муниципальному образованию «Чемальский район»:</t>
  </si>
  <si>
    <t>с. Толгоек, ул. Энергетиков д.11</t>
  </si>
  <si>
    <t>с. Толгоек, ул. Энергетиков д.12</t>
  </si>
  <si>
    <t>с. Чемал, ул. Партизанская д.17</t>
  </si>
  <si>
    <t>Итого по муниципальному образованию «Шебалинский  район»:</t>
  </si>
  <si>
    <t>с. Шебалино, ул. Советская, д.196</t>
  </si>
  <si>
    <t>с .Шебалино, ул. Советская, д.198</t>
  </si>
  <si>
    <t>с. Шебалино, ул. Советская, д.200</t>
  </si>
  <si>
    <t>Итого по муниципальному образованию «Усть-Канский  район»</t>
  </si>
  <si>
    <t>Итого по муниципальному образованию Акташское сельское поселение:</t>
  </si>
  <si>
    <t>с. Акташ, ул. С.Мохова, д.21</t>
  </si>
  <si>
    <t>с. Майма, ул. Гиростроителей, д. 22</t>
  </si>
  <si>
    <t>с. Майма, ул. Энергетиков, д. 22</t>
  </si>
  <si>
    <t>Итого по муниципальному образованию «Усть-Коксинский район»:</t>
  </si>
  <si>
    <t>г. Горно-Алтайск,  ул. Объездная д.10</t>
  </si>
  <si>
    <t>г. Горно-Алтайск, ул. Социалистическая д.3</t>
  </si>
  <si>
    <t>г. Горно-Алтайск, ул. Социалистическая д.41</t>
  </si>
  <si>
    <t>г. Горно-Алтайск, ул. Социалистическая д.43</t>
  </si>
  <si>
    <t>г. Горно-Алтайск,  ул.Шелковичная д.60</t>
  </si>
  <si>
    <t>Адрес
многоквартирного дома</t>
  </si>
  <si>
    <t>Планируемая дата сноса многоквартирного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</si>
</sst>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##\ ###\ ###\ ##0"/>
    <numFmt numFmtId="165" formatCode="###\ ###\ ###\ ##0.0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quotePrefix="1" applyFont="1" applyBorder="1" applyAlignment="1">
      <alignment horizontal="left"/>
    </xf>
    <xf numFmtId="0" fontId="3" fillId="0" borderId="1" xfId="0" quotePrefix="1" applyFont="1" applyBorder="1" applyAlignment="1">
      <alignment horizontal="center"/>
    </xf>
    <xf numFmtId="0" fontId="0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0" fontId="7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10" fillId="0" borderId="1" xfId="0" applyFont="1" applyFill="1" applyBorder="1" applyAlignment="1">
      <alignment horizontal="center" textRotation="90" wrapText="1"/>
    </xf>
    <xf numFmtId="0" fontId="1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" fontId="14" fillId="0" borderId="0" xfId="0" applyNumberFormat="1" applyFont="1" applyFill="1"/>
    <xf numFmtId="2" fontId="4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/>
    </xf>
    <xf numFmtId="2" fontId="14" fillId="0" borderId="0" xfId="0" applyNumberFormat="1" applyFont="1" applyFill="1"/>
    <xf numFmtId="0" fontId="4" fillId="0" borderId="1" xfId="0" quotePrefix="1" applyFont="1" applyFill="1" applyBorder="1" applyAlignment="1">
      <alignment horizontal="left"/>
    </xf>
    <xf numFmtId="14" fontId="4" fillId="0" borderId="1" xfId="0" quotePrefix="1" applyNumberFormat="1" applyFont="1" applyFill="1" applyBorder="1" applyAlignment="1">
      <alignment horizontal="center"/>
    </xf>
    <xf numFmtId="14" fontId="4" fillId="0" borderId="1" xfId="0" applyNumberFormat="1" applyFont="1" applyFill="1" applyBorder="1"/>
    <xf numFmtId="0" fontId="14" fillId="0" borderId="0" xfId="0" applyFont="1" applyFill="1"/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2" fontId="4" fillId="0" borderId="0" xfId="0" applyNumberFormat="1" applyFont="1" applyFill="1"/>
    <xf numFmtId="14" fontId="4" fillId="0" borderId="1" xfId="0" quotePrefix="1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wrapText="1"/>
    </xf>
    <xf numFmtId="14" fontId="4" fillId="0" borderId="1" xfId="0" applyNumberFormat="1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center"/>
    </xf>
    <xf numFmtId="14" fontId="4" fillId="0" borderId="2" xfId="0" quotePrefix="1" applyNumberFormat="1" applyFont="1" applyFill="1" applyBorder="1" applyAlignment="1">
      <alignment horizontal="center"/>
    </xf>
    <xf numFmtId="14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/>
    <xf numFmtId="0" fontId="9" fillId="0" borderId="0" xfId="0" applyFont="1" applyFill="1" applyAlignment="1">
      <alignment horizontal="right"/>
    </xf>
    <xf numFmtId="0" fontId="8" fillId="0" borderId="0" xfId="0" applyFont="1" applyFill="1" applyAlignment="1"/>
    <xf numFmtId="0" fontId="10" fillId="0" borderId="0" xfId="0" applyFont="1" applyFill="1" applyAlignment="1">
      <alignment horizontal="right"/>
    </xf>
    <xf numFmtId="0" fontId="7" fillId="0" borderId="0" xfId="0" applyFont="1" applyFill="1" applyAlignment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/>
    <xf numFmtId="0" fontId="4" fillId="0" borderId="1" xfId="0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textRotation="90" wrapText="1"/>
    </xf>
    <xf numFmtId="4" fontId="15" fillId="0" borderId="1" xfId="0" applyNumberFormat="1" applyFont="1" applyFill="1" applyBorder="1" applyAlignment="1">
      <alignment horizontal="left"/>
    </xf>
    <xf numFmtId="4" fontId="16" fillId="0" borderId="1" xfId="0" applyNumberFormat="1" applyFont="1" applyFill="1" applyBorder="1" applyAlignment="1">
      <alignment wrapText="1"/>
    </xf>
    <xf numFmtId="0" fontId="15" fillId="0" borderId="3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5" fillId="0" borderId="1" xfId="1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right"/>
    </xf>
    <xf numFmtId="2" fontId="15" fillId="0" borderId="1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16" fillId="0" borderId="0" xfId="0" applyFont="1" applyFill="1"/>
    <xf numFmtId="0" fontId="17" fillId="0" borderId="4" xfId="0" applyFont="1" applyFill="1" applyBorder="1"/>
    <xf numFmtId="0" fontId="17" fillId="0" borderId="0" xfId="0" applyFont="1" applyFill="1"/>
    <xf numFmtId="2" fontId="17" fillId="0" borderId="0" xfId="0" applyNumberFormat="1" applyFont="1" applyFill="1"/>
    <xf numFmtId="164" fontId="15" fillId="0" borderId="5" xfId="0" applyNumberFormat="1" applyFont="1" applyFill="1" applyBorder="1" applyAlignment="1">
      <alignment horizontal="center"/>
    </xf>
    <xf numFmtId="2" fontId="15" fillId="0" borderId="5" xfId="0" applyNumberFormat="1" applyFont="1" applyFill="1" applyBorder="1" applyAlignment="1">
      <alignment horizontal="center"/>
    </xf>
    <xf numFmtId="2" fontId="15" fillId="0" borderId="5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/>
    </xf>
    <xf numFmtId="2" fontId="4" fillId="0" borderId="1" xfId="2" applyNumberFormat="1" applyFont="1" applyFill="1" applyBorder="1" applyAlignment="1">
      <alignment horizontal="right" wrapText="1"/>
    </xf>
    <xf numFmtId="2" fontId="4" fillId="0" borderId="7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2" fontId="4" fillId="0" borderId="1" xfId="0" applyNumberFormat="1" applyFont="1" applyFill="1" applyBorder="1"/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78"/>
  <sheetViews>
    <sheetView workbookViewId="0">
      <selection activeCell="J1" sqref="A1:T67"/>
    </sheetView>
  </sheetViews>
  <sheetFormatPr defaultRowHeight="15" x14ac:dyDescent="0.25"/>
  <cols>
    <col min="1" max="1" width="9.7109375" customWidth="1"/>
    <col min="2" max="2" width="30.7109375" customWidth="1"/>
    <col min="3" max="3" width="9.7109375" customWidth="1"/>
    <col min="4" max="4" width="12.42578125" customWidth="1"/>
    <col min="5" max="5" width="13.42578125" customWidth="1"/>
    <col min="6" max="6" width="11.5703125" customWidth="1"/>
    <col min="7" max="15" width="9.7109375" customWidth="1"/>
    <col min="16" max="16" width="12.85546875" customWidth="1"/>
    <col min="17" max="17" width="14.28515625" customWidth="1"/>
    <col min="18" max="18" width="13.42578125" customWidth="1"/>
    <col min="19" max="19" width="13.7109375" customWidth="1"/>
    <col min="20" max="20" width="9.7109375" customWidth="1"/>
    <col min="21" max="21" width="0" hidden="1" customWidth="1"/>
  </cols>
  <sheetData>
    <row r="7" spans="1:1" ht="39" customHeight="1" x14ac:dyDescent="0.25">
      <c r="A7" s="1" t="s">
        <v>23</v>
      </c>
    </row>
    <row r="8" spans="1:1" ht="15" customHeight="1" x14ac:dyDescent="0.25"/>
    <row r="9" spans="1:1" ht="90" x14ac:dyDescent="0.25">
      <c r="A9" s="1" t="s">
        <v>24</v>
      </c>
    </row>
    <row r="10" spans="1:1" ht="26.25" x14ac:dyDescent="0.25">
      <c r="A10" s="1" t="s">
        <v>25</v>
      </c>
    </row>
    <row r="15" spans="1:1" ht="19.5" customHeight="1" x14ac:dyDescent="0.25"/>
    <row r="27" spans="1:1" ht="32.25" customHeight="1" x14ac:dyDescent="0.25">
      <c r="A27" s="2"/>
    </row>
    <row r="32" spans="1:1" ht="36" customHeight="1" x14ac:dyDescent="0.25">
      <c r="A32" s="2"/>
    </row>
    <row r="36" spans="1:1" ht="21" customHeight="1" x14ac:dyDescent="0.25"/>
    <row r="37" spans="1:1" ht="18.75" customHeight="1" x14ac:dyDescent="0.25"/>
    <row r="38" spans="1:1" ht="29.25" customHeight="1" x14ac:dyDescent="0.25"/>
    <row r="40" spans="1:1" ht="19.5" customHeight="1" x14ac:dyDescent="0.25"/>
    <row r="41" spans="1:1" ht="20.25" customHeight="1" x14ac:dyDescent="0.25"/>
    <row r="42" spans="1:1" ht="34.5" customHeight="1" x14ac:dyDescent="0.25">
      <c r="A42" s="2"/>
    </row>
    <row r="43" spans="1:1" ht="37.5" customHeight="1" x14ac:dyDescent="0.25"/>
    <row r="44" spans="1:1" ht="37.5" customHeight="1" x14ac:dyDescent="0.25"/>
    <row r="45" spans="1:1" ht="37.5" customHeight="1" x14ac:dyDescent="0.25"/>
    <row r="46" spans="1:1" ht="37.5" customHeight="1" x14ac:dyDescent="0.25"/>
    <row r="47" spans="1:1" ht="37.5" customHeight="1" x14ac:dyDescent="0.25"/>
    <row r="48" spans="1:1" ht="37.5" customHeight="1" x14ac:dyDescent="0.25"/>
    <row r="49" ht="37.5" customHeight="1" x14ac:dyDescent="0.25"/>
    <row r="50" ht="37.5" customHeight="1" x14ac:dyDescent="0.25"/>
    <row r="51" ht="19.5" customHeight="1" x14ac:dyDescent="0.25"/>
    <row r="52" ht="37.5" customHeight="1" x14ac:dyDescent="0.25"/>
    <row r="53" ht="37.5" customHeight="1" x14ac:dyDescent="0.25"/>
    <row r="54" ht="37.5" customHeight="1" x14ac:dyDescent="0.25"/>
    <row r="55" ht="37.5" customHeight="1" x14ac:dyDescent="0.25"/>
    <row r="56" ht="37.5" customHeight="1" x14ac:dyDescent="0.25"/>
    <row r="57" ht="37.5" customHeight="1" x14ac:dyDescent="0.25"/>
    <row r="58" ht="37.5" customHeight="1" x14ac:dyDescent="0.25"/>
    <row r="59" ht="37.5" customHeight="1" x14ac:dyDescent="0.25"/>
    <row r="60" ht="37.5" customHeight="1" x14ac:dyDescent="0.25"/>
    <row r="61" ht="37.5" customHeight="1" x14ac:dyDescent="0.25"/>
    <row r="62" ht="37.5" customHeight="1" x14ac:dyDescent="0.25"/>
    <row r="64" ht="29.25" customHeight="1" x14ac:dyDescent="0.25"/>
    <row r="65" spans="1:21" ht="29.25" customHeight="1" x14ac:dyDescent="0.25"/>
    <row r="66" spans="1:21" ht="29.25" customHeight="1" x14ac:dyDescent="0.25"/>
    <row r="67" spans="1:21" ht="29.25" customHeight="1" x14ac:dyDescent="0.25"/>
    <row r="68" spans="1:21" ht="29.25" customHeight="1" x14ac:dyDescent="0.25">
      <c r="A68" s="12"/>
      <c r="B68" s="13"/>
      <c r="C68" s="9"/>
      <c r="D68" s="4"/>
      <c r="E68" s="10"/>
      <c r="F68" s="11"/>
      <c r="G68" s="6"/>
      <c r="H68" s="6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1" ht="29.25" customHeight="1" x14ac:dyDescent="0.25">
      <c r="A69" s="12"/>
      <c r="B69" s="13"/>
      <c r="C69" s="9"/>
      <c r="D69" s="4"/>
      <c r="E69" s="10"/>
      <c r="F69" s="11"/>
      <c r="G69" s="6"/>
      <c r="H69" s="6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1" ht="29.25" customHeight="1" x14ac:dyDescent="0.25">
      <c r="A70" s="12"/>
      <c r="B70" s="13"/>
      <c r="C70" s="9"/>
      <c r="D70" s="4"/>
      <c r="E70" s="10"/>
      <c r="F70" s="11"/>
      <c r="G70" s="6"/>
      <c r="H70" s="6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1" ht="15" customHeight="1" x14ac:dyDescent="0.25">
      <c r="A71" s="67" t="s">
        <v>58</v>
      </c>
      <c r="B71" s="68"/>
      <c r="C71" s="3" t="s">
        <v>28</v>
      </c>
      <c r="D71" s="4" t="s">
        <v>28</v>
      </c>
      <c r="E71" s="4" t="s">
        <v>28</v>
      </c>
      <c r="F71" s="4" t="s">
        <v>28</v>
      </c>
      <c r="G71" s="6">
        <v>20</v>
      </c>
      <c r="H71" s="6">
        <v>20</v>
      </c>
      <c r="I71" s="7">
        <v>256.2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7686000</v>
      </c>
      <c r="Q71" s="7">
        <v>3773826</v>
      </c>
      <c r="R71" s="7">
        <v>3520957</v>
      </c>
      <c r="S71" s="7">
        <v>391217</v>
      </c>
      <c r="T71" s="7">
        <v>0</v>
      </c>
      <c r="U71" s="2"/>
    </row>
    <row r="72" spans="1:21" x14ac:dyDescent="0.25">
      <c r="A72" s="4">
        <v>18</v>
      </c>
      <c r="B72" s="8" t="s">
        <v>103</v>
      </c>
      <c r="C72" s="9" t="s">
        <v>59</v>
      </c>
      <c r="D72" s="4" t="s">
        <v>60</v>
      </c>
      <c r="E72" s="10" t="s">
        <v>61</v>
      </c>
      <c r="F72" s="11"/>
      <c r="G72" s="6">
        <v>14</v>
      </c>
      <c r="H72" s="6">
        <v>14</v>
      </c>
      <c r="I72" s="7">
        <v>137.30000000000001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4119000</v>
      </c>
      <c r="Q72" s="5">
        <v>2022429</v>
      </c>
      <c r="R72" s="5">
        <v>1886914</v>
      </c>
      <c r="S72" s="5">
        <v>209657</v>
      </c>
      <c r="T72" s="5">
        <v>0</v>
      </c>
    </row>
    <row r="73" spans="1:21" ht="30" x14ac:dyDescent="0.25">
      <c r="A73" s="4">
        <v>19</v>
      </c>
      <c r="B73" s="8" t="s">
        <v>62</v>
      </c>
      <c r="C73" s="9" t="s">
        <v>63</v>
      </c>
      <c r="D73" s="4" t="s">
        <v>64</v>
      </c>
      <c r="E73" s="10" t="s">
        <v>61</v>
      </c>
      <c r="F73" s="11"/>
      <c r="G73" s="6">
        <v>6</v>
      </c>
      <c r="H73" s="6">
        <v>6</v>
      </c>
      <c r="I73" s="7">
        <v>118.9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3567000</v>
      </c>
      <c r="Q73" s="5">
        <v>1751397</v>
      </c>
      <c r="R73" s="5">
        <v>1634043</v>
      </c>
      <c r="S73" s="5">
        <v>181560</v>
      </c>
      <c r="T73" s="5">
        <v>0</v>
      </c>
    </row>
    <row r="78" spans="1:21" x14ac:dyDescent="0.25">
      <c r="U78" s="2"/>
    </row>
  </sheetData>
  <mergeCells count="1">
    <mergeCell ref="A71:B7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000" orientation="landscape" verticalDpi="0" r:id="rId1"/>
  <headerFooter scaleWithDoc="0">
    <oddFooter>&amp;L______________________________________________________________________________________________________________________________________Приложение 1&amp;R&amp;P стр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view="pageBreakPreview" topLeftCell="A31" zoomScale="75" zoomScaleSheetLayoutView="75" workbookViewId="0">
      <selection activeCell="O79" sqref="O79"/>
    </sheetView>
  </sheetViews>
  <sheetFormatPr defaultRowHeight="15" x14ac:dyDescent="0.25"/>
  <cols>
    <col min="1" max="1" width="9.28515625" style="20" bestFit="1" customWidth="1"/>
    <col min="2" max="2" width="23.42578125" style="20" customWidth="1"/>
    <col min="3" max="3" width="9.28515625" style="20" bestFit="1" customWidth="1"/>
    <col min="4" max="4" width="13.140625" style="20" customWidth="1"/>
    <col min="5" max="5" width="16" style="20" customWidth="1"/>
    <col min="6" max="6" width="12.85546875" style="21" customWidth="1"/>
    <col min="7" max="7" width="11.7109375" style="20" customWidth="1"/>
    <col min="8" max="8" width="9.28515625" style="20" bestFit="1" customWidth="1"/>
    <col min="9" max="9" width="13" style="20" customWidth="1"/>
    <col min="10" max="10" width="10.7109375" style="20" customWidth="1"/>
    <col min="11" max="11" width="9.28515625" style="20" bestFit="1" customWidth="1"/>
    <col min="12" max="12" width="11.28515625" style="20" customWidth="1"/>
    <col min="13" max="13" width="12" style="20" bestFit="1" customWidth="1"/>
    <col min="14" max="14" width="10.5703125" style="20" bestFit="1" customWidth="1"/>
    <col min="15" max="15" width="11.140625" style="20" customWidth="1"/>
    <col min="16" max="16" width="17.42578125" style="20" customWidth="1"/>
    <col min="17" max="17" width="16" style="20" bestFit="1" customWidth="1"/>
    <col min="18" max="18" width="15.7109375" style="20" customWidth="1"/>
    <col min="19" max="19" width="20.140625" style="20" customWidth="1"/>
    <col min="20" max="16384" width="9.140625" style="20"/>
  </cols>
  <sheetData>
    <row r="1" spans="1:20" ht="15.75" x14ac:dyDescent="0.25">
      <c r="M1" s="22"/>
      <c r="N1" s="71" t="s">
        <v>70</v>
      </c>
      <c r="O1" s="72"/>
      <c r="P1" s="72"/>
      <c r="Q1" s="72"/>
      <c r="R1" s="72"/>
      <c r="S1" s="72"/>
      <c r="T1" s="72"/>
    </row>
    <row r="2" spans="1:20" ht="15.75" x14ac:dyDescent="0.25">
      <c r="M2" s="22"/>
      <c r="N2" s="71" t="s">
        <v>129</v>
      </c>
      <c r="O2" s="72"/>
      <c r="P2" s="72"/>
      <c r="Q2" s="72"/>
      <c r="R2" s="72"/>
      <c r="S2" s="72"/>
      <c r="T2" s="72"/>
    </row>
    <row r="3" spans="1:20" ht="15.75" x14ac:dyDescent="0.25">
      <c r="J3" s="71" t="s">
        <v>130</v>
      </c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x14ac:dyDescent="0.25">
      <c r="N4" s="73"/>
      <c r="O4" s="74"/>
      <c r="P4" s="74"/>
      <c r="Q4" s="74"/>
      <c r="R4" s="74"/>
      <c r="S4" s="74"/>
      <c r="T4" s="74"/>
    </row>
    <row r="5" spans="1:20" ht="18.75" x14ac:dyDescent="0.3">
      <c r="A5" s="75" t="s">
        <v>131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18.75" x14ac:dyDescent="0.3">
      <c r="A6" s="75" t="s">
        <v>132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18.75" x14ac:dyDescent="0.3">
      <c r="A7" s="75" t="s">
        <v>133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8.75" x14ac:dyDescent="0.3">
      <c r="A8" s="75" t="s">
        <v>134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5.75" customHeight="1" x14ac:dyDescent="0.3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1:20" ht="36" customHeight="1" x14ac:dyDescent="0.25">
      <c r="A10" s="78" t="s">
        <v>0</v>
      </c>
      <c r="B10" s="79" t="s">
        <v>164</v>
      </c>
      <c r="C10" s="79" t="s">
        <v>137</v>
      </c>
      <c r="D10" s="70"/>
      <c r="E10" s="80" t="s">
        <v>3</v>
      </c>
      <c r="F10" s="111" t="s">
        <v>165</v>
      </c>
      <c r="G10" s="69" t="s">
        <v>4</v>
      </c>
      <c r="H10" s="80" t="s">
        <v>6</v>
      </c>
      <c r="I10" s="80" t="s">
        <v>138</v>
      </c>
      <c r="J10" s="79" t="s">
        <v>8</v>
      </c>
      <c r="K10" s="70"/>
      <c r="L10" s="70"/>
      <c r="M10" s="79" t="s">
        <v>14</v>
      </c>
      <c r="N10" s="70"/>
      <c r="O10" s="70"/>
      <c r="P10" s="78" t="s">
        <v>15</v>
      </c>
      <c r="Q10" s="70"/>
      <c r="R10" s="70"/>
      <c r="S10" s="70"/>
      <c r="T10" s="77" t="s">
        <v>22</v>
      </c>
    </row>
    <row r="11" spans="1:20" ht="42" customHeight="1" x14ac:dyDescent="0.25">
      <c r="A11" s="70"/>
      <c r="B11" s="70"/>
      <c r="C11" s="70"/>
      <c r="D11" s="70"/>
      <c r="E11" s="70"/>
      <c r="F11" s="112"/>
      <c r="G11" s="70"/>
      <c r="H11" s="70"/>
      <c r="I11" s="70"/>
      <c r="J11" s="69" t="s">
        <v>9</v>
      </c>
      <c r="K11" s="78" t="s">
        <v>11</v>
      </c>
      <c r="L11" s="70"/>
      <c r="M11" s="69" t="s">
        <v>9</v>
      </c>
      <c r="N11" s="78" t="s">
        <v>11</v>
      </c>
      <c r="O11" s="70"/>
      <c r="P11" s="69" t="s">
        <v>16</v>
      </c>
      <c r="Q11" s="78" t="s">
        <v>18</v>
      </c>
      <c r="R11" s="70"/>
      <c r="S11" s="70"/>
      <c r="T11" s="70"/>
    </row>
    <row r="12" spans="1:20" ht="67.5" x14ac:dyDescent="0.25">
      <c r="A12" s="70"/>
      <c r="B12" s="70"/>
      <c r="C12" s="69" t="s">
        <v>1</v>
      </c>
      <c r="D12" s="69" t="s">
        <v>2</v>
      </c>
      <c r="E12" s="70"/>
      <c r="F12" s="112"/>
      <c r="G12" s="70"/>
      <c r="H12" s="70"/>
      <c r="I12" s="70"/>
      <c r="J12" s="70"/>
      <c r="K12" s="23" t="s">
        <v>12</v>
      </c>
      <c r="L12" s="23" t="s">
        <v>13</v>
      </c>
      <c r="M12" s="70"/>
      <c r="N12" s="23" t="s">
        <v>12</v>
      </c>
      <c r="O12" s="23" t="s">
        <v>13</v>
      </c>
      <c r="P12" s="70"/>
      <c r="Q12" s="23" t="s">
        <v>19</v>
      </c>
      <c r="R12" s="23" t="s">
        <v>20</v>
      </c>
      <c r="S12" s="23" t="s">
        <v>21</v>
      </c>
      <c r="T12" s="70"/>
    </row>
    <row r="13" spans="1:20" x14ac:dyDescent="0.25">
      <c r="A13" s="70"/>
      <c r="B13" s="70"/>
      <c r="C13" s="70"/>
      <c r="D13" s="70"/>
      <c r="E13" s="70"/>
      <c r="F13" s="113"/>
      <c r="G13" s="24" t="s">
        <v>5</v>
      </c>
      <c r="H13" s="25" t="s">
        <v>5</v>
      </c>
      <c r="I13" s="25" t="s">
        <v>7</v>
      </c>
      <c r="J13" s="25" t="s">
        <v>10</v>
      </c>
      <c r="K13" s="25" t="s">
        <v>10</v>
      </c>
      <c r="L13" s="25" t="s">
        <v>10</v>
      </c>
      <c r="M13" s="25" t="s">
        <v>7</v>
      </c>
      <c r="N13" s="25" t="s">
        <v>7</v>
      </c>
      <c r="O13" s="25" t="s">
        <v>7</v>
      </c>
      <c r="P13" s="25" t="s">
        <v>17</v>
      </c>
      <c r="Q13" s="25" t="s">
        <v>17</v>
      </c>
      <c r="R13" s="25" t="s">
        <v>17</v>
      </c>
      <c r="S13" s="25" t="s">
        <v>17</v>
      </c>
      <c r="T13" s="14" t="s">
        <v>17</v>
      </c>
    </row>
    <row r="14" spans="1:20" x14ac:dyDescent="0.2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  <c r="R14" s="26">
        <v>18</v>
      </c>
      <c r="S14" s="26">
        <v>19</v>
      </c>
      <c r="T14" s="27">
        <v>20</v>
      </c>
    </row>
    <row r="15" spans="1:20" s="31" customFormat="1" x14ac:dyDescent="0.25">
      <c r="A15" s="81" t="s">
        <v>135</v>
      </c>
      <c r="B15" s="82"/>
      <c r="C15" s="28" t="s">
        <v>28</v>
      </c>
      <c r="D15" s="29" t="s">
        <v>28</v>
      </c>
      <c r="E15" s="29" t="s">
        <v>28</v>
      </c>
      <c r="F15" s="29" t="s">
        <v>28</v>
      </c>
      <c r="G15" s="92">
        <f>G16+G53+G71</f>
        <v>1500</v>
      </c>
      <c r="H15" s="92">
        <f t="shared" ref="H15:I15" si="0">H16+H53+H71</f>
        <v>1500</v>
      </c>
      <c r="I15" s="89">
        <f t="shared" si="0"/>
        <v>19377.54</v>
      </c>
      <c r="J15" s="92">
        <f t="shared" ref="J15" si="1">J16+J53+J71</f>
        <v>602</v>
      </c>
      <c r="K15" s="92">
        <f t="shared" ref="K15" si="2">K16+K53+K71</f>
        <v>479</v>
      </c>
      <c r="L15" s="92">
        <f t="shared" ref="L15" si="3">L16+L53+L71</f>
        <v>125</v>
      </c>
      <c r="M15" s="89">
        <f>M16+M53+M71</f>
        <v>19146.450000000004</v>
      </c>
      <c r="N15" s="89">
        <f t="shared" ref="N15" si="4">N16+N53+N71</f>
        <v>15524.750000000002</v>
      </c>
      <c r="O15" s="89">
        <f t="shared" ref="O15" si="5">O16+O53+O71</f>
        <v>3621.7000000000003</v>
      </c>
      <c r="P15" s="89">
        <f t="shared" ref="P15" si="6">P16+P53+P71</f>
        <v>626088915</v>
      </c>
      <c r="Q15" s="89">
        <f t="shared" ref="Q15" si="7">Q16+Q53+Q71</f>
        <v>505956592</v>
      </c>
      <c r="R15" s="89">
        <f t="shared" ref="R15" si="8">R16+R53+R71</f>
        <v>92697115</v>
      </c>
      <c r="S15" s="89">
        <f t="shared" ref="S15" si="9">S16+S53+S71</f>
        <v>27435208</v>
      </c>
      <c r="T15" s="94">
        <v>0</v>
      </c>
    </row>
    <row r="16" spans="1:20" s="35" customFormat="1" x14ac:dyDescent="0.25">
      <c r="A16" s="32"/>
      <c r="B16" s="91" t="s">
        <v>71</v>
      </c>
      <c r="C16" s="33" t="s">
        <v>28</v>
      </c>
      <c r="D16" s="33" t="s">
        <v>28</v>
      </c>
      <c r="E16" s="33" t="s">
        <v>28</v>
      </c>
      <c r="F16" s="33" t="s">
        <v>28</v>
      </c>
      <c r="G16" s="92">
        <f>G17+G33+G41+G45+G49+G51</f>
        <v>921</v>
      </c>
      <c r="H16" s="92">
        <f t="shared" ref="H16:I16" si="10">H17+H33+H41+H45+H49+H51</f>
        <v>921</v>
      </c>
      <c r="I16" s="87">
        <f t="shared" si="10"/>
        <v>11203.160000000002</v>
      </c>
      <c r="J16" s="92">
        <f>J17+J33+J41+J45+J49+J51</f>
        <v>368</v>
      </c>
      <c r="K16" s="92">
        <f t="shared" ref="K16" si="11">K17+K33+K41+K45+K49+K51</f>
        <v>268</v>
      </c>
      <c r="L16" s="92">
        <f t="shared" ref="L16" si="12">L17+L33+L41+L45+L49+L51</f>
        <v>100</v>
      </c>
      <c r="M16" s="87">
        <f t="shared" ref="M16" si="13">M17+M33+M41+M45+M49+M51</f>
        <v>10972.070000000002</v>
      </c>
      <c r="N16" s="87">
        <f t="shared" ref="N16" si="14">N17+N33+N41+N45+N49+N51</f>
        <v>8127.4300000000012</v>
      </c>
      <c r="O16" s="87">
        <f t="shared" ref="O16" si="15">O17+O33+O41+O45+O49+O51</f>
        <v>2844.6400000000003</v>
      </c>
      <c r="P16" s="89">
        <f t="shared" ref="P16" si="16">P17+P33+P41+P45+P49+P51</f>
        <v>358786689</v>
      </c>
      <c r="Q16" s="89">
        <f t="shared" ref="Q16" si="17">Q17+Q33+Q41+Q45+Q49+Q51</f>
        <v>310185852</v>
      </c>
      <c r="R16" s="89">
        <f t="shared" ref="R16:S16" si="18">R17+R33+R41+R45+R49+R51</f>
        <v>34700000</v>
      </c>
      <c r="S16" s="89">
        <f t="shared" si="18"/>
        <v>13900837</v>
      </c>
      <c r="T16" s="93">
        <v>0</v>
      </c>
    </row>
    <row r="17" spans="1:20" ht="45.75" customHeight="1" x14ac:dyDescent="0.25">
      <c r="A17" s="83" t="s">
        <v>136</v>
      </c>
      <c r="B17" s="84"/>
      <c r="C17" s="85" t="s">
        <v>28</v>
      </c>
      <c r="D17" s="85" t="s">
        <v>28</v>
      </c>
      <c r="E17" s="85" t="s">
        <v>28</v>
      </c>
      <c r="F17" s="85" t="s">
        <v>28</v>
      </c>
      <c r="G17" s="86">
        <f t="shared" ref="G17:S17" si="19">G18+G19+G20+G21+G22+G23+G24+G25+G26+G27+G28+G29+G30+G31+G32</f>
        <v>401</v>
      </c>
      <c r="H17" s="86">
        <f t="shared" si="19"/>
        <v>401</v>
      </c>
      <c r="I17" s="87">
        <f t="shared" si="19"/>
        <v>3759.1</v>
      </c>
      <c r="J17" s="86">
        <f t="shared" si="19"/>
        <v>162</v>
      </c>
      <c r="K17" s="86">
        <f t="shared" si="19"/>
        <v>133</v>
      </c>
      <c r="L17" s="86">
        <f t="shared" si="19"/>
        <v>29</v>
      </c>
      <c r="M17" s="88">
        <f t="shared" si="19"/>
        <v>3752.8199999999997</v>
      </c>
      <c r="N17" s="87">
        <f t="shared" si="19"/>
        <v>3066.6200000000003</v>
      </c>
      <c r="O17" s="87">
        <f t="shared" si="19"/>
        <v>686.2</v>
      </c>
      <c r="P17" s="89">
        <f t="shared" si="19"/>
        <v>122717214</v>
      </c>
      <c r="Q17" s="89">
        <f t="shared" si="19"/>
        <v>106205100</v>
      </c>
      <c r="R17" s="89">
        <f t="shared" si="19"/>
        <v>9861635</v>
      </c>
      <c r="S17" s="89">
        <f t="shared" si="19"/>
        <v>6650479</v>
      </c>
      <c r="T17" s="90">
        <v>0</v>
      </c>
    </row>
    <row r="18" spans="1:20" s="39" customFormat="1" ht="51.75" customHeight="1" x14ac:dyDescent="0.25">
      <c r="A18" s="14">
        <v>1</v>
      </c>
      <c r="B18" s="15" t="s">
        <v>139</v>
      </c>
      <c r="C18" s="36" t="s">
        <v>29</v>
      </c>
      <c r="D18" s="14" t="s">
        <v>30</v>
      </c>
      <c r="E18" s="37">
        <v>41639</v>
      </c>
      <c r="F18" s="38">
        <v>41820</v>
      </c>
      <c r="G18" s="16">
        <v>7</v>
      </c>
      <c r="H18" s="16">
        <v>7</v>
      </c>
      <c r="I18" s="17">
        <v>108.7</v>
      </c>
      <c r="J18" s="17">
        <v>3</v>
      </c>
      <c r="K18" s="17">
        <v>3</v>
      </c>
      <c r="L18" s="17">
        <v>0</v>
      </c>
      <c r="M18" s="17">
        <v>108.7</v>
      </c>
      <c r="N18" s="17">
        <v>108.7</v>
      </c>
      <c r="O18" s="17">
        <v>0</v>
      </c>
      <c r="P18" s="17">
        <v>3554490</v>
      </c>
      <c r="Q18" s="17">
        <v>3076219</v>
      </c>
      <c r="R18" s="17">
        <v>285641</v>
      </c>
      <c r="S18" s="17">
        <v>192630</v>
      </c>
      <c r="T18" s="17">
        <v>0</v>
      </c>
    </row>
    <row r="19" spans="1:20" s="39" customFormat="1" ht="30" x14ac:dyDescent="0.25">
      <c r="A19" s="14">
        <v>2</v>
      </c>
      <c r="B19" s="15" t="s">
        <v>76</v>
      </c>
      <c r="C19" s="36" t="s">
        <v>31</v>
      </c>
      <c r="D19" s="14" t="s">
        <v>32</v>
      </c>
      <c r="E19" s="37">
        <v>41639</v>
      </c>
      <c r="F19" s="38">
        <v>41820</v>
      </c>
      <c r="G19" s="16">
        <v>9</v>
      </c>
      <c r="H19" s="16">
        <v>9</v>
      </c>
      <c r="I19" s="17">
        <v>91.8</v>
      </c>
      <c r="J19" s="17">
        <v>3</v>
      </c>
      <c r="K19" s="17">
        <v>3</v>
      </c>
      <c r="L19" s="17">
        <v>0</v>
      </c>
      <c r="M19" s="17">
        <v>91.8</v>
      </c>
      <c r="N19" s="17">
        <v>91.8</v>
      </c>
      <c r="O19" s="17">
        <v>0</v>
      </c>
      <c r="P19" s="17">
        <v>3001860</v>
      </c>
      <c r="Q19" s="17">
        <v>2597947</v>
      </c>
      <c r="R19" s="17">
        <v>241231</v>
      </c>
      <c r="S19" s="17">
        <v>162682</v>
      </c>
      <c r="T19" s="17">
        <v>0</v>
      </c>
    </row>
    <row r="20" spans="1:20" s="39" customFormat="1" ht="30" x14ac:dyDescent="0.25">
      <c r="A20" s="14">
        <v>3</v>
      </c>
      <c r="B20" s="15" t="s">
        <v>117</v>
      </c>
      <c r="C20" s="36" t="s">
        <v>33</v>
      </c>
      <c r="D20" s="14" t="s">
        <v>32</v>
      </c>
      <c r="E20" s="37">
        <v>41639</v>
      </c>
      <c r="F20" s="38">
        <v>41820</v>
      </c>
      <c r="G20" s="16">
        <v>72</v>
      </c>
      <c r="H20" s="16">
        <v>72</v>
      </c>
      <c r="I20" s="17">
        <v>595.1</v>
      </c>
      <c r="J20" s="17">
        <v>31</v>
      </c>
      <c r="K20" s="17">
        <v>19</v>
      </c>
      <c r="L20" s="17">
        <v>12</v>
      </c>
      <c r="M20" s="17">
        <v>595.1</v>
      </c>
      <c r="N20" s="17">
        <v>342.4</v>
      </c>
      <c r="O20" s="17">
        <v>252.7</v>
      </c>
      <c r="P20" s="17">
        <v>19459770</v>
      </c>
      <c r="Q20" s="17">
        <v>16841376</v>
      </c>
      <c r="R20" s="17">
        <v>1563800</v>
      </c>
      <c r="S20" s="17">
        <v>1054594</v>
      </c>
      <c r="T20" s="17">
        <v>0</v>
      </c>
    </row>
    <row r="21" spans="1:20" s="39" customFormat="1" ht="30" x14ac:dyDescent="0.25">
      <c r="A21" s="14">
        <v>4</v>
      </c>
      <c r="B21" s="15" t="s">
        <v>77</v>
      </c>
      <c r="C21" s="36" t="s">
        <v>34</v>
      </c>
      <c r="D21" s="14" t="s">
        <v>35</v>
      </c>
      <c r="E21" s="37">
        <v>41639</v>
      </c>
      <c r="F21" s="38">
        <v>41820</v>
      </c>
      <c r="G21" s="16">
        <v>10</v>
      </c>
      <c r="H21" s="16">
        <v>10</v>
      </c>
      <c r="I21" s="17">
        <v>99.7</v>
      </c>
      <c r="J21" s="17">
        <v>4</v>
      </c>
      <c r="K21" s="17">
        <v>3</v>
      </c>
      <c r="L21" s="17">
        <v>1</v>
      </c>
      <c r="M21" s="17">
        <v>99.7</v>
      </c>
      <c r="N21" s="17">
        <v>69.5</v>
      </c>
      <c r="O21" s="17">
        <v>30.2</v>
      </c>
      <c r="P21" s="17">
        <v>3260190</v>
      </c>
      <c r="Q21" s="17">
        <v>2821518</v>
      </c>
      <c r="R21" s="17">
        <v>261991</v>
      </c>
      <c r="S21" s="17">
        <v>176681</v>
      </c>
      <c r="T21" s="17">
        <v>0</v>
      </c>
    </row>
    <row r="22" spans="1:20" s="39" customFormat="1" ht="30" x14ac:dyDescent="0.25">
      <c r="A22" s="14">
        <v>5</v>
      </c>
      <c r="B22" s="15" t="s">
        <v>159</v>
      </c>
      <c r="C22" s="36" t="s">
        <v>36</v>
      </c>
      <c r="D22" s="14" t="s">
        <v>37</v>
      </c>
      <c r="E22" s="37">
        <v>41639</v>
      </c>
      <c r="F22" s="38">
        <v>41820</v>
      </c>
      <c r="G22" s="16">
        <v>15</v>
      </c>
      <c r="H22" s="16">
        <v>15</v>
      </c>
      <c r="I22" s="17">
        <v>134</v>
      </c>
      <c r="J22" s="17">
        <v>4</v>
      </c>
      <c r="K22" s="17">
        <v>4</v>
      </c>
      <c r="L22" s="17">
        <v>0</v>
      </c>
      <c r="M22" s="17">
        <v>134</v>
      </c>
      <c r="N22" s="17">
        <v>134</v>
      </c>
      <c r="O22" s="17">
        <v>0</v>
      </c>
      <c r="P22" s="17">
        <v>4381800</v>
      </c>
      <c r="Q22" s="17">
        <v>3792211</v>
      </c>
      <c r="R22" s="17">
        <v>352124</v>
      </c>
      <c r="S22" s="17">
        <v>237465</v>
      </c>
      <c r="T22" s="17">
        <v>0</v>
      </c>
    </row>
    <row r="23" spans="1:20" s="39" customFormat="1" ht="30" x14ac:dyDescent="0.25">
      <c r="A23" s="14">
        <v>6</v>
      </c>
      <c r="B23" s="15" t="s">
        <v>78</v>
      </c>
      <c r="C23" s="36" t="s">
        <v>38</v>
      </c>
      <c r="D23" s="14" t="s">
        <v>39</v>
      </c>
      <c r="E23" s="37">
        <v>41639</v>
      </c>
      <c r="F23" s="38">
        <v>41820</v>
      </c>
      <c r="G23" s="16">
        <v>8</v>
      </c>
      <c r="H23" s="16">
        <v>8</v>
      </c>
      <c r="I23" s="17">
        <v>107.6</v>
      </c>
      <c r="J23" s="17">
        <v>5</v>
      </c>
      <c r="K23" s="17">
        <v>4</v>
      </c>
      <c r="L23" s="17">
        <v>1</v>
      </c>
      <c r="M23" s="17">
        <v>107.6</v>
      </c>
      <c r="N23" s="17">
        <v>81.5</v>
      </c>
      <c r="O23" s="17">
        <v>26.1</v>
      </c>
      <c r="P23" s="17">
        <v>3518520</v>
      </c>
      <c r="Q23" s="17">
        <v>3045088</v>
      </c>
      <c r="R23" s="17">
        <v>282751</v>
      </c>
      <c r="S23" s="17">
        <v>190681</v>
      </c>
      <c r="T23" s="17">
        <v>0</v>
      </c>
    </row>
    <row r="24" spans="1:20" s="39" customFormat="1" ht="30" x14ac:dyDescent="0.25">
      <c r="A24" s="14">
        <v>7</v>
      </c>
      <c r="B24" s="15" t="s">
        <v>79</v>
      </c>
      <c r="C24" s="36" t="s">
        <v>40</v>
      </c>
      <c r="D24" s="14" t="s">
        <v>41</v>
      </c>
      <c r="E24" s="37">
        <v>41639</v>
      </c>
      <c r="F24" s="38">
        <v>41820</v>
      </c>
      <c r="G24" s="16">
        <v>21</v>
      </c>
      <c r="H24" s="16">
        <v>21</v>
      </c>
      <c r="I24" s="17">
        <v>290.8</v>
      </c>
      <c r="J24" s="17">
        <v>10</v>
      </c>
      <c r="K24" s="17">
        <v>10</v>
      </c>
      <c r="L24" s="17">
        <v>0</v>
      </c>
      <c r="M24" s="17">
        <v>290.8</v>
      </c>
      <c r="N24" s="17">
        <v>290.8</v>
      </c>
      <c r="O24" s="17">
        <v>0</v>
      </c>
      <c r="P24" s="17">
        <v>9509160</v>
      </c>
      <c r="Q24" s="17">
        <v>8229663</v>
      </c>
      <c r="R24" s="17">
        <v>764162</v>
      </c>
      <c r="S24" s="17">
        <v>515335</v>
      </c>
      <c r="T24" s="17">
        <v>0</v>
      </c>
    </row>
    <row r="25" spans="1:20" s="39" customFormat="1" ht="30" x14ac:dyDescent="0.25">
      <c r="A25" s="14">
        <v>8</v>
      </c>
      <c r="B25" s="15" t="s">
        <v>116</v>
      </c>
      <c r="C25" s="36" t="s">
        <v>42</v>
      </c>
      <c r="D25" s="14" t="s">
        <v>43</v>
      </c>
      <c r="E25" s="37">
        <v>41639</v>
      </c>
      <c r="F25" s="38">
        <v>41820</v>
      </c>
      <c r="G25" s="16">
        <v>16</v>
      </c>
      <c r="H25" s="16">
        <v>16</v>
      </c>
      <c r="I25" s="17">
        <v>90.5</v>
      </c>
      <c r="J25" s="17">
        <v>5</v>
      </c>
      <c r="K25" s="17">
        <v>3</v>
      </c>
      <c r="L25" s="17">
        <v>2</v>
      </c>
      <c r="M25" s="17">
        <v>90.5</v>
      </c>
      <c r="N25" s="17">
        <v>60.2</v>
      </c>
      <c r="O25" s="17">
        <v>30.3</v>
      </c>
      <c r="P25" s="17">
        <v>2959350</v>
      </c>
      <c r="Q25" s="17">
        <v>2561157</v>
      </c>
      <c r="R25" s="17">
        <v>237815</v>
      </c>
      <c r="S25" s="17">
        <v>160378</v>
      </c>
      <c r="T25" s="17">
        <v>0</v>
      </c>
    </row>
    <row r="26" spans="1:20" s="39" customFormat="1" ht="30" x14ac:dyDescent="0.25">
      <c r="A26" s="14">
        <v>9</v>
      </c>
      <c r="B26" s="15" t="s">
        <v>160</v>
      </c>
      <c r="C26" s="40" t="s">
        <v>128</v>
      </c>
      <c r="D26" s="41">
        <v>37809</v>
      </c>
      <c r="E26" s="37">
        <v>41639</v>
      </c>
      <c r="F26" s="38">
        <v>41820</v>
      </c>
      <c r="G26" s="16">
        <v>10</v>
      </c>
      <c r="H26" s="16">
        <v>10</v>
      </c>
      <c r="I26" s="17">
        <v>134.30000000000001</v>
      </c>
      <c r="J26" s="17">
        <v>5</v>
      </c>
      <c r="K26" s="17">
        <v>3</v>
      </c>
      <c r="L26" s="17">
        <v>2</v>
      </c>
      <c r="M26" s="17">
        <v>134.30000000000001</v>
      </c>
      <c r="N26" s="17">
        <v>67.5</v>
      </c>
      <c r="O26" s="17">
        <v>66.8</v>
      </c>
      <c r="P26" s="17">
        <v>4391610</v>
      </c>
      <c r="Q26" s="17">
        <v>3800700</v>
      </c>
      <c r="R26" s="17">
        <v>352913</v>
      </c>
      <c r="S26" s="17">
        <v>237997</v>
      </c>
      <c r="T26" s="17">
        <v>0</v>
      </c>
    </row>
    <row r="27" spans="1:20" s="39" customFormat="1" ht="30" x14ac:dyDescent="0.25">
      <c r="A27" s="14">
        <v>10</v>
      </c>
      <c r="B27" s="15" t="s">
        <v>161</v>
      </c>
      <c r="C27" s="36" t="s">
        <v>44</v>
      </c>
      <c r="D27" s="14" t="s">
        <v>45</v>
      </c>
      <c r="E27" s="37">
        <v>41639</v>
      </c>
      <c r="F27" s="37">
        <v>41820</v>
      </c>
      <c r="G27" s="16">
        <v>30</v>
      </c>
      <c r="H27" s="16">
        <v>30</v>
      </c>
      <c r="I27" s="17">
        <v>268.39999999999998</v>
      </c>
      <c r="J27" s="17">
        <v>14</v>
      </c>
      <c r="K27" s="17">
        <v>13</v>
      </c>
      <c r="L27" s="17">
        <v>1</v>
      </c>
      <c r="M27" s="17">
        <v>268.39999999999998</v>
      </c>
      <c r="N27" s="17">
        <v>238.5</v>
      </c>
      <c r="O27" s="17">
        <v>29.9</v>
      </c>
      <c r="P27" s="17">
        <v>8776680</v>
      </c>
      <c r="Q27" s="17">
        <v>7595741</v>
      </c>
      <c r="R27" s="17">
        <v>705300</v>
      </c>
      <c r="S27" s="17">
        <v>475639</v>
      </c>
      <c r="T27" s="17">
        <v>0</v>
      </c>
    </row>
    <row r="28" spans="1:20" s="39" customFormat="1" ht="30" x14ac:dyDescent="0.25">
      <c r="A28" s="14">
        <v>11</v>
      </c>
      <c r="B28" s="15" t="s">
        <v>162</v>
      </c>
      <c r="C28" s="36" t="s">
        <v>46</v>
      </c>
      <c r="D28" s="14" t="s">
        <v>47</v>
      </c>
      <c r="E28" s="37">
        <v>41639</v>
      </c>
      <c r="F28" s="37">
        <v>41820</v>
      </c>
      <c r="G28" s="16">
        <v>17</v>
      </c>
      <c r="H28" s="16">
        <v>17</v>
      </c>
      <c r="I28" s="17">
        <v>116.1</v>
      </c>
      <c r="J28" s="17">
        <v>4</v>
      </c>
      <c r="K28" s="17">
        <v>1</v>
      </c>
      <c r="L28" s="17">
        <v>3</v>
      </c>
      <c r="M28" s="17">
        <v>116.1</v>
      </c>
      <c r="N28" s="17">
        <v>39.9</v>
      </c>
      <c r="O28" s="17">
        <v>76.2</v>
      </c>
      <c r="P28" s="17">
        <v>3796470</v>
      </c>
      <c r="Q28" s="17">
        <v>3285639</v>
      </c>
      <c r="R28" s="17">
        <v>305087</v>
      </c>
      <c r="S28" s="17">
        <v>205744</v>
      </c>
      <c r="T28" s="17">
        <v>0</v>
      </c>
    </row>
    <row r="29" spans="1:20" s="39" customFormat="1" ht="30" x14ac:dyDescent="0.25">
      <c r="A29" s="14">
        <v>12</v>
      </c>
      <c r="B29" s="15" t="s">
        <v>89</v>
      </c>
      <c r="C29" s="40" t="s">
        <v>88</v>
      </c>
      <c r="D29" s="41">
        <v>38768</v>
      </c>
      <c r="E29" s="37">
        <v>41639</v>
      </c>
      <c r="F29" s="37">
        <v>41820</v>
      </c>
      <c r="G29" s="16">
        <v>24</v>
      </c>
      <c r="H29" s="16">
        <v>24</v>
      </c>
      <c r="I29" s="17">
        <v>351.8</v>
      </c>
      <c r="J29" s="17">
        <v>10</v>
      </c>
      <c r="K29" s="17">
        <v>9</v>
      </c>
      <c r="L29" s="17">
        <v>1</v>
      </c>
      <c r="M29" s="17">
        <v>340.99</v>
      </c>
      <c r="N29" s="17">
        <v>301.39</v>
      </c>
      <c r="O29" s="17">
        <v>39.6</v>
      </c>
      <c r="P29" s="17">
        <v>11150373</v>
      </c>
      <c r="Q29" s="17">
        <v>9650044</v>
      </c>
      <c r="R29" s="17">
        <v>896051</v>
      </c>
      <c r="S29" s="17">
        <v>604278</v>
      </c>
      <c r="T29" s="17">
        <v>0</v>
      </c>
    </row>
    <row r="30" spans="1:20" s="39" customFormat="1" ht="30" x14ac:dyDescent="0.25">
      <c r="A30" s="14">
        <v>13</v>
      </c>
      <c r="B30" s="15" t="s">
        <v>90</v>
      </c>
      <c r="C30" s="40" t="s">
        <v>91</v>
      </c>
      <c r="D30" s="41">
        <v>38769</v>
      </c>
      <c r="E30" s="37">
        <v>41639</v>
      </c>
      <c r="F30" s="37">
        <v>41820</v>
      </c>
      <c r="G30" s="16">
        <v>72</v>
      </c>
      <c r="H30" s="16">
        <v>72</v>
      </c>
      <c r="I30" s="17">
        <v>556.6</v>
      </c>
      <c r="J30" s="17">
        <v>25</v>
      </c>
      <c r="K30" s="17">
        <v>22</v>
      </c>
      <c r="L30" s="17">
        <v>3</v>
      </c>
      <c r="M30" s="17">
        <v>560.92999999999995</v>
      </c>
      <c r="N30" s="17">
        <v>486.13</v>
      </c>
      <c r="O30" s="17">
        <v>74.8</v>
      </c>
      <c r="P30" s="17">
        <v>18342411</v>
      </c>
      <c r="Q30" s="17">
        <v>15874363</v>
      </c>
      <c r="R30" s="17">
        <v>1474008</v>
      </c>
      <c r="S30" s="17">
        <v>994040</v>
      </c>
      <c r="T30" s="17">
        <v>0</v>
      </c>
    </row>
    <row r="31" spans="1:20" s="39" customFormat="1" ht="30" x14ac:dyDescent="0.25">
      <c r="A31" s="14">
        <v>14</v>
      </c>
      <c r="B31" s="15" t="s">
        <v>98</v>
      </c>
      <c r="C31" s="40" t="s">
        <v>99</v>
      </c>
      <c r="D31" s="41">
        <v>38866</v>
      </c>
      <c r="E31" s="37">
        <v>41639</v>
      </c>
      <c r="F31" s="37">
        <v>41820</v>
      </c>
      <c r="G31" s="16">
        <v>34</v>
      </c>
      <c r="H31" s="16">
        <v>34</v>
      </c>
      <c r="I31" s="17">
        <v>409.7</v>
      </c>
      <c r="J31" s="17">
        <v>20</v>
      </c>
      <c r="K31" s="17">
        <v>18</v>
      </c>
      <c r="L31" s="17">
        <v>2</v>
      </c>
      <c r="M31" s="17">
        <v>409.9</v>
      </c>
      <c r="N31" s="17">
        <v>377</v>
      </c>
      <c r="O31" s="17">
        <v>32.9</v>
      </c>
      <c r="P31" s="17">
        <v>13403730</v>
      </c>
      <c r="Q31" s="17">
        <v>11600202</v>
      </c>
      <c r="R31" s="17">
        <v>1077133</v>
      </c>
      <c r="S31" s="17">
        <v>726395</v>
      </c>
      <c r="T31" s="17">
        <v>0</v>
      </c>
    </row>
    <row r="32" spans="1:20" s="39" customFormat="1" ht="30" x14ac:dyDescent="0.25">
      <c r="A32" s="14">
        <v>15</v>
      </c>
      <c r="B32" s="15" t="s">
        <v>101</v>
      </c>
      <c r="C32" s="40" t="s">
        <v>100</v>
      </c>
      <c r="D32" s="41">
        <v>38866</v>
      </c>
      <c r="E32" s="37">
        <v>41639</v>
      </c>
      <c r="F32" s="37">
        <v>41820</v>
      </c>
      <c r="G32" s="16">
        <v>56</v>
      </c>
      <c r="H32" s="16">
        <v>56</v>
      </c>
      <c r="I32" s="17">
        <v>404</v>
      </c>
      <c r="J32" s="17">
        <v>19</v>
      </c>
      <c r="K32" s="17">
        <v>18</v>
      </c>
      <c r="L32" s="17">
        <v>1</v>
      </c>
      <c r="M32" s="17">
        <v>404</v>
      </c>
      <c r="N32" s="17">
        <v>377.3</v>
      </c>
      <c r="O32" s="17">
        <v>26.7</v>
      </c>
      <c r="P32" s="17">
        <v>13210800</v>
      </c>
      <c r="Q32" s="17">
        <v>11433232</v>
      </c>
      <c r="R32" s="17">
        <v>1061628</v>
      </c>
      <c r="S32" s="17">
        <v>715940</v>
      </c>
      <c r="T32" s="17">
        <v>0</v>
      </c>
    </row>
    <row r="33" spans="1:20" ht="49.5" customHeight="1" x14ac:dyDescent="0.25">
      <c r="A33" s="83" t="s">
        <v>140</v>
      </c>
      <c r="B33" s="95"/>
      <c r="C33" s="96" t="s">
        <v>28</v>
      </c>
      <c r="D33" s="85" t="s">
        <v>28</v>
      </c>
      <c r="E33" s="85" t="s">
        <v>28</v>
      </c>
      <c r="F33" s="85" t="s">
        <v>28</v>
      </c>
      <c r="G33" s="86">
        <f t="shared" ref="G33:S33" si="20">G34+G35+G36+G37+G38+G39+G40</f>
        <v>272</v>
      </c>
      <c r="H33" s="86">
        <f t="shared" si="20"/>
        <v>272</v>
      </c>
      <c r="I33" s="87">
        <f t="shared" si="20"/>
        <v>3477.1900000000005</v>
      </c>
      <c r="J33" s="86">
        <f t="shared" si="20"/>
        <v>113</v>
      </c>
      <c r="K33" s="86">
        <f t="shared" si="20"/>
        <v>71</v>
      </c>
      <c r="L33" s="86">
        <f t="shared" si="20"/>
        <v>42</v>
      </c>
      <c r="M33" s="92">
        <f t="shared" si="20"/>
        <v>3477.1900000000005</v>
      </c>
      <c r="N33" s="92">
        <f t="shared" si="20"/>
        <v>2191.75</v>
      </c>
      <c r="O33" s="92">
        <f t="shared" si="20"/>
        <v>1285.4399999999998</v>
      </c>
      <c r="P33" s="90">
        <f t="shared" si="20"/>
        <v>113704113</v>
      </c>
      <c r="Q33" s="90">
        <f t="shared" si="20"/>
        <v>98243698</v>
      </c>
      <c r="R33" s="90">
        <f t="shared" si="20"/>
        <v>11967226</v>
      </c>
      <c r="S33" s="90">
        <f t="shared" si="20"/>
        <v>3493189</v>
      </c>
      <c r="T33" s="90">
        <v>0</v>
      </c>
    </row>
    <row r="34" spans="1:20" s="39" customFormat="1" ht="30" x14ac:dyDescent="0.25">
      <c r="A34" s="14">
        <v>16</v>
      </c>
      <c r="B34" s="15" t="s">
        <v>141</v>
      </c>
      <c r="C34" s="36" t="s">
        <v>48</v>
      </c>
      <c r="D34" s="14" t="s">
        <v>49</v>
      </c>
      <c r="E34" s="37">
        <v>41639</v>
      </c>
      <c r="F34" s="38">
        <v>41729</v>
      </c>
      <c r="G34" s="16">
        <v>32</v>
      </c>
      <c r="H34" s="16">
        <v>32</v>
      </c>
      <c r="I34" s="17">
        <v>876.7</v>
      </c>
      <c r="J34" s="17">
        <v>18</v>
      </c>
      <c r="K34" s="17">
        <v>16</v>
      </c>
      <c r="L34" s="17">
        <v>2</v>
      </c>
      <c r="M34" s="17">
        <v>876.7</v>
      </c>
      <c r="N34" s="17">
        <v>779.3</v>
      </c>
      <c r="O34" s="17">
        <v>97.4</v>
      </c>
      <c r="P34" s="17">
        <v>28668090</v>
      </c>
      <c r="Q34" s="17">
        <v>24770072</v>
      </c>
      <c r="R34" s="17">
        <v>3017283</v>
      </c>
      <c r="S34" s="17">
        <v>880734</v>
      </c>
      <c r="T34" s="17">
        <v>0</v>
      </c>
    </row>
    <row r="35" spans="1:20" s="39" customFormat="1" ht="30" x14ac:dyDescent="0.25">
      <c r="A35" s="14">
        <v>17</v>
      </c>
      <c r="B35" s="15" t="s">
        <v>142</v>
      </c>
      <c r="C35" s="36" t="s">
        <v>50</v>
      </c>
      <c r="D35" s="14" t="s">
        <v>51</v>
      </c>
      <c r="E35" s="37">
        <v>41639</v>
      </c>
      <c r="F35" s="38">
        <v>41729</v>
      </c>
      <c r="G35" s="16">
        <v>48</v>
      </c>
      <c r="H35" s="16">
        <v>48</v>
      </c>
      <c r="I35" s="17">
        <v>407</v>
      </c>
      <c r="J35" s="17">
        <v>22</v>
      </c>
      <c r="K35" s="17">
        <v>16</v>
      </c>
      <c r="L35" s="17">
        <v>6</v>
      </c>
      <c r="M35" s="17">
        <v>407</v>
      </c>
      <c r="N35" s="17">
        <v>299</v>
      </c>
      <c r="O35" s="17">
        <v>108</v>
      </c>
      <c r="P35" s="17">
        <v>13308900</v>
      </c>
      <c r="Q35" s="17">
        <v>11499282</v>
      </c>
      <c r="R35" s="17">
        <v>1400746</v>
      </c>
      <c r="S35" s="17">
        <v>408872</v>
      </c>
      <c r="T35" s="17">
        <v>0</v>
      </c>
    </row>
    <row r="36" spans="1:20" s="39" customFormat="1" ht="30" x14ac:dyDescent="0.25">
      <c r="A36" s="14">
        <v>18</v>
      </c>
      <c r="B36" s="15" t="s">
        <v>143</v>
      </c>
      <c r="C36" s="36" t="s">
        <v>52</v>
      </c>
      <c r="D36" s="14" t="s">
        <v>51</v>
      </c>
      <c r="E36" s="37">
        <v>41639</v>
      </c>
      <c r="F36" s="38">
        <v>41729</v>
      </c>
      <c r="G36" s="16">
        <v>31</v>
      </c>
      <c r="H36" s="16">
        <v>31</v>
      </c>
      <c r="I36" s="17">
        <v>382.1</v>
      </c>
      <c r="J36" s="17">
        <v>12</v>
      </c>
      <c r="K36" s="17">
        <v>0</v>
      </c>
      <c r="L36" s="17">
        <v>12</v>
      </c>
      <c r="M36" s="17">
        <v>382.1</v>
      </c>
      <c r="N36" s="17">
        <v>0</v>
      </c>
      <c r="O36" s="17">
        <v>382.1</v>
      </c>
      <c r="P36" s="17">
        <v>12494670</v>
      </c>
      <c r="Q36" s="17">
        <v>10795762</v>
      </c>
      <c r="R36" s="17">
        <v>1315050</v>
      </c>
      <c r="S36" s="17">
        <v>383860</v>
      </c>
      <c r="T36" s="17">
        <v>0</v>
      </c>
    </row>
    <row r="37" spans="1:20" s="39" customFormat="1" ht="30" x14ac:dyDescent="0.25">
      <c r="A37" s="14">
        <v>19</v>
      </c>
      <c r="B37" s="15" t="s">
        <v>127</v>
      </c>
      <c r="C37" s="40" t="s">
        <v>105</v>
      </c>
      <c r="D37" s="41">
        <v>38875</v>
      </c>
      <c r="E37" s="37">
        <v>41639</v>
      </c>
      <c r="F37" s="37">
        <v>41729</v>
      </c>
      <c r="G37" s="16">
        <v>71</v>
      </c>
      <c r="H37" s="16">
        <v>71</v>
      </c>
      <c r="I37" s="17">
        <v>879.3</v>
      </c>
      <c r="J37" s="17">
        <v>37</v>
      </c>
      <c r="K37" s="17">
        <v>25</v>
      </c>
      <c r="L37" s="17">
        <v>12</v>
      </c>
      <c r="M37" s="17">
        <v>879.3</v>
      </c>
      <c r="N37" s="17">
        <v>622</v>
      </c>
      <c r="O37" s="17">
        <v>257.3</v>
      </c>
      <c r="P37" s="17">
        <v>28753110</v>
      </c>
      <c r="Q37" s="17">
        <v>24843532</v>
      </c>
      <c r="R37" s="17">
        <v>3026232</v>
      </c>
      <c r="S37" s="17">
        <v>883345</v>
      </c>
      <c r="T37" s="17">
        <v>0</v>
      </c>
    </row>
    <row r="38" spans="1:20" s="39" customFormat="1" ht="30" x14ac:dyDescent="0.25">
      <c r="A38" s="14">
        <v>20</v>
      </c>
      <c r="B38" s="15" t="s">
        <v>144</v>
      </c>
      <c r="C38" s="36" t="s">
        <v>53</v>
      </c>
      <c r="D38" s="14" t="s">
        <v>54</v>
      </c>
      <c r="E38" s="37">
        <v>41639</v>
      </c>
      <c r="F38" s="38">
        <v>41729</v>
      </c>
      <c r="G38" s="16">
        <v>23</v>
      </c>
      <c r="H38" s="16">
        <v>23</v>
      </c>
      <c r="I38" s="17">
        <v>187.3</v>
      </c>
      <c r="J38" s="17">
        <v>8</v>
      </c>
      <c r="K38" s="17">
        <v>7</v>
      </c>
      <c r="L38" s="17">
        <v>1</v>
      </c>
      <c r="M38" s="17">
        <v>187.3</v>
      </c>
      <c r="N38" s="17">
        <v>158.4</v>
      </c>
      <c r="O38" s="17">
        <v>28.9</v>
      </c>
      <c r="P38" s="17">
        <v>6124710</v>
      </c>
      <c r="Q38" s="17">
        <v>5291930</v>
      </c>
      <c r="R38" s="17">
        <v>644618</v>
      </c>
      <c r="S38" s="17">
        <v>188162</v>
      </c>
      <c r="T38" s="17">
        <v>0</v>
      </c>
    </row>
    <row r="39" spans="1:20" s="39" customFormat="1" ht="30" x14ac:dyDescent="0.25">
      <c r="A39" s="14">
        <v>21</v>
      </c>
      <c r="B39" s="15" t="s">
        <v>73</v>
      </c>
      <c r="C39" s="36">
        <v>269</v>
      </c>
      <c r="D39" s="41">
        <v>38966</v>
      </c>
      <c r="E39" s="37">
        <v>41639</v>
      </c>
      <c r="F39" s="38">
        <v>41729</v>
      </c>
      <c r="G39" s="16">
        <v>38</v>
      </c>
      <c r="H39" s="16">
        <v>38</v>
      </c>
      <c r="I39" s="17">
        <v>360</v>
      </c>
      <c r="J39" s="17">
        <v>8</v>
      </c>
      <c r="K39" s="17">
        <v>0</v>
      </c>
      <c r="L39" s="17">
        <v>8</v>
      </c>
      <c r="M39" s="17">
        <v>360</v>
      </c>
      <c r="N39" s="17">
        <v>0</v>
      </c>
      <c r="O39" s="17">
        <v>360</v>
      </c>
      <c r="P39" s="17">
        <v>11772000</v>
      </c>
      <c r="Q39" s="17">
        <v>10171355</v>
      </c>
      <c r="R39" s="17">
        <v>1238990</v>
      </c>
      <c r="S39" s="17">
        <v>361656</v>
      </c>
      <c r="T39" s="17">
        <v>0</v>
      </c>
    </row>
    <row r="40" spans="1:20" s="39" customFormat="1" ht="30" x14ac:dyDescent="0.25">
      <c r="A40" s="14">
        <v>22</v>
      </c>
      <c r="B40" s="15" t="s">
        <v>107</v>
      </c>
      <c r="C40" s="40">
        <v>429</v>
      </c>
      <c r="D40" s="38">
        <v>39080</v>
      </c>
      <c r="E40" s="37">
        <v>41639</v>
      </c>
      <c r="F40" s="38">
        <v>41729</v>
      </c>
      <c r="G40" s="16">
        <v>29</v>
      </c>
      <c r="H40" s="16">
        <v>29</v>
      </c>
      <c r="I40" s="17">
        <v>384.79</v>
      </c>
      <c r="J40" s="42">
        <v>8</v>
      </c>
      <c r="K40" s="42">
        <v>7</v>
      </c>
      <c r="L40" s="42">
        <v>1</v>
      </c>
      <c r="M40" s="42">
        <v>384.79</v>
      </c>
      <c r="N40" s="42">
        <v>333.05</v>
      </c>
      <c r="O40" s="42">
        <v>51.74</v>
      </c>
      <c r="P40" s="17">
        <v>12582633</v>
      </c>
      <c r="Q40" s="18">
        <v>10871765</v>
      </c>
      <c r="R40" s="18">
        <v>1324307</v>
      </c>
      <c r="S40" s="18">
        <v>386560</v>
      </c>
      <c r="T40" s="43">
        <v>0</v>
      </c>
    </row>
    <row r="41" spans="1:20" ht="49.5" customHeight="1" x14ac:dyDescent="0.25">
      <c r="A41" s="97" t="s">
        <v>145</v>
      </c>
      <c r="B41" s="98"/>
      <c r="C41" s="96" t="s">
        <v>28</v>
      </c>
      <c r="D41" s="85" t="s">
        <v>28</v>
      </c>
      <c r="E41" s="85" t="s">
        <v>28</v>
      </c>
      <c r="F41" s="85" t="s">
        <v>28</v>
      </c>
      <c r="G41" s="86">
        <v>144</v>
      </c>
      <c r="H41" s="86">
        <v>144</v>
      </c>
      <c r="I41" s="90">
        <f>I42+I43+I44</f>
        <v>2097.6999999999998</v>
      </c>
      <c r="J41" s="90">
        <v>53</v>
      </c>
      <c r="K41" s="90">
        <v>30</v>
      </c>
      <c r="L41" s="90">
        <v>23</v>
      </c>
      <c r="M41" s="90">
        <v>1883.2</v>
      </c>
      <c r="N41" s="90">
        <v>1321</v>
      </c>
      <c r="O41" s="90">
        <v>562.20000000000005</v>
      </c>
      <c r="P41" s="90">
        <v>61580640</v>
      </c>
      <c r="Q41" s="90">
        <v>53209017</v>
      </c>
      <c r="R41" s="90">
        <v>6480054</v>
      </c>
      <c r="S41" s="90">
        <v>1891569</v>
      </c>
      <c r="T41" s="90">
        <v>0</v>
      </c>
    </row>
    <row r="42" spans="1:20" ht="30" x14ac:dyDescent="0.25">
      <c r="A42" s="14">
        <v>23</v>
      </c>
      <c r="B42" s="15" t="s">
        <v>146</v>
      </c>
      <c r="C42" s="36" t="s">
        <v>65</v>
      </c>
      <c r="D42" s="14" t="s">
        <v>66</v>
      </c>
      <c r="E42" s="37">
        <v>41639</v>
      </c>
      <c r="F42" s="38">
        <v>41759</v>
      </c>
      <c r="G42" s="16">
        <v>33</v>
      </c>
      <c r="H42" s="16">
        <v>33</v>
      </c>
      <c r="I42" s="17">
        <v>789.6</v>
      </c>
      <c r="J42" s="17">
        <v>18</v>
      </c>
      <c r="K42" s="17">
        <v>18</v>
      </c>
      <c r="L42" s="17">
        <v>0</v>
      </c>
      <c r="M42" s="17">
        <v>789.6</v>
      </c>
      <c r="N42" s="17">
        <v>789.6</v>
      </c>
      <c r="O42" s="17">
        <v>0</v>
      </c>
      <c r="P42" s="17">
        <v>25819920</v>
      </c>
      <c r="Q42" s="17">
        <v>22309813</v>
      </c>
      <c r="R42" s="17">
        <v>2716998</v>
      </c>
      <c r="S42" s="17">
        <v>793109</v>
      </c>
      <c r="T42" s="17">
        <v>0</v>
      </c>
    </row>
    <row r="43" spans="1:20" ht="30" x14ac:dyDescent="0.25">
      <c r="A43" s="14">
        <v>24</v>
      </c>
      <c r="B43" s="15" t="s">
        <v>147</v>
      </c>
      <c r="C43" s="36" t="s">
        <v>65</v>
      </c>
      <c r="D43" s="14" t="s">
        <v>66</v>
      </c>
      <c r="E43" s="37">
        <v>41639</v>
      </c>
      <c r="F43" s="44">
        <v>41759</v>
      </c>
      <c r="G43" s="16">
        <v>47</v>
      </c>
      <c r="H43" s="16">
        <v>47</v>
      </c>
      <c r="I43" s="17">
        <v>791.6</v>
      </c>
      <c r="J43" s="17">
        <v>13</v>
      </c>
      <c r="K43" s="17">
        <v>12</v>
      </c>
      <c r="L43" s="17">
        <v>1</v>
      </c>
      <c r="M43" s="17">
        <v>577.1</v>
      </c>
      <c r="N43" s="17">
        <v>531.4</v>
      </c>
      <c r="O43" s="17">
        <v>45.7</v>
      </c>
      <c r="P43" s="17">
        <v>18871170</v>
      </c>
      <c r="Q43" s="17">
        <v>16305716</v>
      </c>
      <c r="R43" s="17">
        <v>1985790</v>
      </c>
      <c r="S43" s="17">
        <v>579664</v>
      </c>
      <c r="T43" s="17">
        <v>0</v>
      </c>
    </row>
    <row r="44" spans="1:20" ht="30" x14ac:dyDescent="0.25">
      <c r="A44" s="14">
        <v>25</v>
      </c>
      <c r="B44" s="15" t="s">
        <v>148</v>
      </c>
      <c r="C44" s="36" t="s">
        <v>65</v>
      </c>
      <c r="D44" s="14" t="s">
        <v>66</v>
      </c>
      <c r="E44" s="37">
        <v>41639</v>
      </c>
      <c r="F44" s="38">
        <v>41759</v>
      </c>
      <c r="G44" s="16">
        <v>64</v>
      </c>
      <c r="H44" s="16">
        <v>64</v>
      </c>
      <c r="I44" s="17">
        <v>516.5</v>
      </c>
      <c r="J44" s="17">
        <v>22</v>
      </c>
      <c r="K44" s="17">
        <v>0</v>
      </c>
      <c r="L44" s="17">
        <v>22</v>
      </c>
      <c r="M44" s="17">
        <v>516.5</v>
      </c>
      <c r="N44" s="17">
        <v>0</v>
      </c>
      <c r="O44" s="17">
        <v>516.5</v>
      </c>
      <c r="P44" s="17">
        <v>16889550</v>
      </c>
      <c r="Q44" s="17">
        <v>14593488</v>
      </c>
      <c r="R44" s="17">
        <v>1777266</v>
      </c>
      <c r="S44" s="17">
        <v>518796</v>
      </c>
      <c r="T44" s="17">
        <v>0</v>
      </c>
    </row>
    <row r="45" spans="1:20" ht="46.5" customHeight="1" x14ac:dyDescent="0.25">
      <c r="A45" s="83" t="s">
        <v>149</v>
      </c>
      <c r="B45" s="95"/>
      <c r="C45" s="96" t="s">
        <v>28</v>
      </c>
      <c r="D45" s="85" t="s">
        <v>28</v>
      </c>
      <c r="E45" s="85" t="s">
        <v>28</v>
      </c>
      <c r="F45" s="85" t="s">
        <v>28</v>
      </c>
      <c r="G45" s="86">
        <v>63</v>
      </c>
      <c r="H45" s="86">
        <v>63</v>
      </c>
      <c r="I45" s="90">
        <v>1179.94</v>
      </c>
      <c r="J45" s="90">
        <v>24</v>
      </c>
      <c r="K45" s="90">
        <v>18</v>
      </c>
      <c r="L45" s="90">
        <v>6</v>
      </c>
      <c r="M45" s="90">
        <v>1179.94</v>
      </c>
      <c r="N45" s="90">
        <v>869.14</v>
      </c>
      <c r="O45" s="90">
        <v>310.8</v>
      </c>
      <c r="P45" s="90">
        <f>P46+P47+P48</f>
        <v>38584038</v>
      </c>
      <c r="Q45" s="90">
        <f>Q46+Q47+Q48</f>
        <v>33339957</v>
      </c>
      <c r="R45" s="90">
        <f t="shared" ref="R45:S45" si="21">R46+R47+R48</f>
        <v>4059180</v>
      </c>
      <c r="S45" s="90">
        <f t="shared" si="21"/>
        <v>1184901</v>
      </c>
      <c r="T45" s="90">
        <v>0</v>
      </c>
    </row>
    <row r="46" spans="1:20" ht="30" x14ac:dyDescent="0.25">
      <c r="A46" s="14">
        <v>26</v>
      </c>
      <c r="B46" s="15" t="s">
        <v>150</v>
      </c>
      <c r="C46" s="36" t="s">
        <v>67</v>
      </c>
      <c r="D46" s="14" t="s">
        <v>37</v>
      </c>
      <c r="E46" s="37">
        <v>41639</v>
      </c>
      <c r="F46" s="38">
        <v>41876</v>
      </c>
      <c r="G46" s="16">
        <v>26</v>
      </c>
      <c r="H46" s="16">
        <v>26</v>
      </c>
      <c r="I46" s="17">
        <v>393.7</v>
      </c>
      <c r="J46" s="17">
        <v>8</v>
      </c>
      <c r="K46" s="17">
        <v>5</v>
      </c>
      <c r="L46" s="17">
        <v>3</v>
      </c>
      <c r="M46" s="17">
        <v>393.7</v>
      </c>
      <c r="N46" s="17">
        <v>248.8</v>
      </c>
      <c r="O46" s="17">
        <v>144.9</v>
      </c>
      <c r="P46" s="17">
        <v>12873990</v>
      </c>
      <c r="Q46" s="17">
        <v>11124245</v>
      </c>
      <c r="R46" s="17">
        <v>1354390</v>
      </c>
      <c r="S46" s="17">
        <v>395355</v>
      </c>
      <c r="T46" s="17">
        <v>0</v>
      </c>
    </row>
    <row r="47" spans="1:20" ht="30" x14ac:dyDescent="0.25">
      <c r="A47" s="14">
        <v>27</v>
      </c>
      <c r="B47" s="15" t="s">
        <v>151</v>
      </c>
      <c r="C47" s="36" t="s">
        <v>68</v>
      </c>
      <c r="D47" s="14" t="s">
        <v>37</v>
      </c>
      <c r="E47" s="37">
        <v>41639</v>
      </c>
      <c r="F47" s="38">
        <v>41876</v>
      </c>
      <c r="G47" s="16">
        <v>20</v>
      </c>
      <c r="H47" s="16">
        <v>20</v>
      </c>
      <c r="I47" s="17">
        <v>390.5</v>
      </c>
      <c r="J47" s="17">
        <v>8</v>
      </c>
      <c r="K47" s="17">
        <v>7</v>
      </c>
      <c r="L47" s="17">
        <v>1</v>
      </c>
      <c r="M47" s="17">
        <v>390.5</v>
      </c>
      <c r="N47" s="17">
        <v>335.2</v>
      </c>
      <c r="O47" s="17">
        <v>55.3</v>
      </c>
      <c r="P47" s="17">
        <v>12769350</v>
      </c>
      <c r="Q47" s="17">
        <v>11033826</v>
      </c>
      <c r="R47" s="17">
        <v>1343382</v>
      </c>
      <c r="S47" s="17">
        <v>392142</v>
      </c>
      <c r="T47" s="17">
        <v>0</v>
      </c>
    </row>
    <row r="48" spans="1:20" ht="30" x14ac:dyDescent="0.25">
      <c r="A48" s="14">
        <v>28</v>
      </c>
      <c r="B48" s="15" t="s">
        <v>152</v>
      </c>
      <c r="C48" s="36" t="s">
        <v>69</v>
      </c>
      <c r="D48" s="14" t="s">
        <v>37</v>
      </c>
      <c r="E48" s="37">
        <v>41639</v>
      </c>
      <c r="F48" s="38">
        <v>41876</v>
      </c>
      <c r="G48" s="16">
        <v>17</v>
      </c>
      <c r="H48" s="16">
        <v>17</v>
      </c>
      <c r="I48" s="17">
        <v>395.74</v>
      </c>
      <c r="J48" s="17">
        <v>8</v>
      </c>
      <c r="K48" s="17">
        <v>6</v>
      </c>
      <c r="L48" s="17">
        <v>2</v>
      </c>
      <c r="M48" s="17">
        <v>395.74</v>
      </c>
      <c r="N48" s="17">
        <v>285.14</v>
      </c>
      <c r="O48" s="17">
        <v>110.6</v>
      </c>
      <c r="P48" s="17">
        <v>12940698</v>
      </c>
      <c r="Q48" s="17">
        <v>11181886</v>
      </c>
      <c r="R48" s="17">
        <v>1361408</v>
      </c>
      <c r="S48" s="17">
        <v>397404</v>
      </c>
      <c r="T48" s="17">
        <v>0</v>
      </c>
    </row>
    <row r="49" spans="1:20" s="39" customFormat="1" ht="45" customHeight="1" x14ac:dyDescent="0.25">
      <c r="A49" s="97" t="s">
        <v>153</v>
      </c>
      <c r="B49" s="99"/>
      <c r="C49" s="96" t="s">
        <v>28</v>
      </c>
      <c r="D49" s="85" t="s">
        <v>28</v>
      </c>
      <c r="E49" s="85" t="s">
        <v>28</v>
      </c>
      <c r="F49" s="85" t="s">
        <v>28</v>
      </c>
      <c r="G49" s="86">
        <v>21</v>
      </c>
      <c r="H49" s="86">
        <v>21</v>
      </c>
      <c r="I49" s="90">
        <v>348.93</v>
      </c>
      <c r="J49" s="90">
        <v>8</v>
      </c>
      <c r="K49" s="90">
        <v>8</v>
      </c>
      <c r="L49" s="90">
        <v>0</v>
      </c>
      <c r="M49" s="90">
        <v>338.62</v>
      </c>
      <c r="N49" s="90">
        <v>338.62</v>
      </c>
      <c r="O49" s="90">
        <v>0</v>
      </c>
      <c r="P49" s="90">
        <f>P50</f>
        <v>11072874</v>
      </c>
      <c r="Q49" s="90">
        <f>Q50</f>
        <v>9570308</v>
      </c>
      <c r="R49" s="90">
        <f>R50</f>
        <v>1163061</v>
      </c>
      <c r="S49" s="90">
        <f>S50</f>
        <v>339505</v>
      </c>
      <c r="T49" s="90">
        <v>0</v>
      </c>
    </row>
    <row r="50" spans="1:20" s="39" customFormat="1" ht="30" x14ac:dyDescent="0.25">
      <c r="A50" s="14">
        <v>29</v>
      </c>
      <c r="B50" s="15" t="s">
        <v>55</v>
      </c>
      <c r="C50" s="36" t="s">
        <v>56</v>
      </c>
      <c r="D50" s="14" t="s">
        <v>57</v>
      </c>
      <c r="E50" s="37">
        <v>41639</v>
      </c>
      <c r="F50" s="38">
        <v>41759</v>
      </c>
      <c r="G50" s="16">
        <v>21</v>
      </c>
      <c r="H50" s="16">
        <v>21</v>
      </c>
      <c r="I50" s="17">
        <v>348.93</v>
      </c>
      <c r="J50" s="17">
        <v>8</v>
      </c>
      <c r="K50" s="17">
        <v>8</v>
      </c>
      <c r="L50" s="17">
        <v>0</v>
      </c>
      <c r="M50" s="17">
        <v>338.62</v>
      </c>
      <c r="N50" s="17">
        <v>338.62</v>
      </c>
      <c r="O50" s="17">
        <v>0</v>
      </c>
      <c r="P50" s="17">
        <v>11072874</v>
      </c>
      <c r="Q50" s="17">
        <v>9570308</v>
      </c>
      <c r="R50" s="17">
        <v>1163061</v>
      </c>
      <c r="S50" s="17">
        <v>339505</v>
      </c>
      <c r="T50" s="17">
        <v>0</v>
      </c>
    </row>
    <row r="51" spans="1:20" s="101" customFormat="1" ht="48" customHeight="1" x14ac:dyDescent="0.25">
      <c r="A51" s="83" t="s">
        <v>154</v>
      </c>
      <c r="B51" s="100"/>
      <c r="C51" s="96" t="s">
        <v>28</v>
      </c>
      <c r="D51" s="85" t="s">
        <v>28</v>
      </c>
      <c r="E51" s="85" t="s">
        <v>28</v>
      </c>
      <c r="F51" s="85" t="s">
        <v>28</v>
      </c>
      <c r="G51" s="86">
        <v>20</v>
      </c>
      <c r="H51" s="86">
        <v>20</v>
      </c>
      <c r="I51" s="90">
        <v>340.3</v>
      </c>
      <c r="J51" s="90">
        <v>8</v>
      </c>
      <c r="K51" s="90">
        <v>8</v>
      </c>
      <c r="L51" s="90">
        <v>0</v>
      </c>
      <c r="M51" s="90">
        <v>340.3</v>
      </c>
      <c r="N51" s="90">
        <v>340.3</v>
      </c>
      <c r="O51" s="90">
        <v>0</v>
      </c>
      <c r="P51" s="90">
        <f>P52</f>
        <v>11127810</v>
      </c>
      <c r="Q51" s="90">
        <f>Q52</f>
        <v>9617772</v>
      </c>
      <c r="R51" s="90">
        <v>1168844</v>
      </c>
      <c r="S51" s="90">
        <f>S52</f>
        <v>341194</v>
      </c>
      <c r="T51" s="90">
        <v>0</v>
      </c>
    </row>
    <row r="52" spans="1:20" s="39" customFormat="1" ht="30" x14ac:dyDescent="0.25">
      <c r="A52" s="14">
        <v>30</v>
      </c>
      <c r="B52" s="15" t="s">
        <v>155</v>
      </c>
      <c r="C52" s="36" t="s">
        <v>26</v>
      </c>
      <c r="D52" s="14" t="s">
        <v>27</v>
      </c>
      <c r="E52" s="37">
        <v>41639</v>
      </c>
      <c r="F52" s="38">
        <v>41759</v>
      </c>
      <c r="G52" s="16">
        <v>20</v>
      </c>
      <c r="H52" s="16">
        <v>20</v>
      </c>
      <c r="I52" s="17">
        <v>340.3</v>
      </c>
      <c r="J52" s="17">
        <v>8</v>
      </c>
      <c r="K52" s="17">
        <v>8</v>
      </c>
      <c r="L52" s="17">
        <v>0</v>
      </c>
      <c r="M52" s="17">
        <v>340.3</v>
      </c>
      <c r="N52" s="17">
        <v>340.3</v>
      </c>
      <c r="O52" s="17">
        <v>0</v>
      </c>
      <c r="P52" s="17">
        <v>11127810</v>
      </c>
      <c r="Q52" s="17">
        <v>9617772</v>
      </c>
      <c r="R52" s="17">
        <v>1168844</v>
      </c>
      <c r="S52" s="17">
        <v>341194</v>
      </c>
      <c r="T52" s="17">
        <v>0</v>
      </c>
    </row>
    <row r="53" spans="1:20" x14ac:dyDescent="0.25">
      <c r="A53" s="14"/>
      <c r="B53" s="45" t="s">
        <v>72</v>
      </c>
      <c r="C53" s="96" t="s">
        <v>28</v>
      </c>
      <c r="D53" s="96" t="s">
        <v>28</v>
      </c>
      <c r="E53" s="96" t="s">
        <v>28</v>
      </c>
      <c r="F53" s="96" t="s">
        <v>28</v>
      </c>
      <c r="G53" s="86">
        <f>G54+G59+G68</f>
        <v>381</v>
      </c>
      <c r="H53" s="86">
        <f>H54+H59+H68</f>
        <v>381</v>
      </c>
      <c r="I53" s="87">
        <f t="shared" ref="I53:M53" si="22">I54+I59+I68</f>
        <v>5634.28</v>
      </c>
      <c r="J53" s="87">
        <f t="shared" si="22"/>
        <v>154</v>
      </c>
      <c r="K53" s="87">
        <f t="shared" si="22"/>
        <v>133</v>
      </c>
      <c r="L53" s="87">
        <f t="shared" si="22"/>
        <v>21</v>
      </c>
      <c r="M53" s="87">
        <f t="shared" si="22"/>
        <v>5634.28</v>
      </c>
      <c r="N53" s="87">
        <f>N54+N59+N68</f>
        <v>4933.42</v>
      </c>
      <c r="O53" s="87">
        <f t="shared" ref="O53" si="23">O54+O59+O68</f>
        <v>700.86</v>
      </c>
      <c r="P53" s="89">
        <f t="shared" ref="P53" si="24">P54+P59+P68</f>
        <v>184240956</v>
      </c>
      <c r="Q53" s="89">
        <f t="shared" ref="Q53" si="25">Q54+Q59+Q68</f>
        <v>139733479</v>
      </c>
      <c r="R53" s="89">
        <f t="shared" ref="R53" si="26">R54+R59+R68</f>
        <v>36306188</v>
      </c>
      <c r="S53" s="89">
        <f t="shared" ref="S53" si="27">S54+S59+S68</f>
        <v>8201289</v>
      </c>
      <c r="T53" s="90">
        <v>0</v>
      </c>
    </row>
    <row r="54" spans="1:20" s="103" customFormat="1" ht="50.25" customHeight="1" x14ac:dyDescent="0.25">
      <c r="A54" s="83" t="s">
        <v>140</v>
      </c>
      <c r="B54" s="102"/>
      <c r="C54" s="85" t="s">
        <v>28</v>
      </c>
      <c r="D54" s="85" t="s">
        <v>28</v>
      </c>
      <c r="E54" s="85" t="s">
        <v>28</v>
      </c>
      <c r="F54" s="85" t="s">
        <v>28</v>
      </c>
      <c r="G54" s="86">
        <f t="shared" ref="G54:S54" si="28">G55+G56+G57+G58</f>
        <v>146</v>
      </c>
      <c r="H54" s="86">
        <f t="shared" si="28"/>
        <v>146</v>
      </c>
      <c r="I54" s="92">
        <f t="shared" si="28"/>
        <v>3001.4900000000002</v>
      </c>
      <c r="J54" s="86">
        <f t="shared" si="28"/>
        <v>68</v>
      </c>
      <c r="K54" s="86">
        <f t="shared" si="28"/>
        <v>50</v>
      </c>
      <c r="L54" s="87">
        <f t="shared" si="28"/>
        <v>18</v>
      </c>
      <c r="M54" s="92">
        <f t="shared" si="28"/>
        <v>3001.4900000000002</v>
      </c>
      <c r="N54" s="90">
        <f t="shared" si="28"/>
        <v>2383.7300000000005</v>
      </c>
      <c r="O54" s="90">
        <f t="shared" si="28"/>
        <v>617.76</v>
      </c>
      <c r="P54" s="90">
        <f t="shared" si="28"/>
        <v>98148723</v>
      </c>
      <c r="Q54" s="90">
        <f t="shared" si="28"/>
        <v>74396732</v>
      </c>
      <c r="R54" s="90">
        <f t="shared" si="28"/>
        <v>21341458</v>
      </c>
      <c r="S54" s="90">
        <f t="shared" si="28"/>
        <v>2410533</v>
      </c>
      <c r="T54" s="90">
        <v>0</v>
      </c>
    </row>
    <row r="55" spans="1:20" s="39" customFormat="1" ht="30" x14ac:dyDescent="0.25">
      <c r="A55" s="14">
        <v>31</v>
      </c>
      <c r="B55" s="15" t="s">
        <v>74</v>
      </c>
      <c r="C55" s="40" t="s">
        <v>104</v>
      </c>
      <c r="D55" s="41">
        <v>38891</v>
      </c>
      <c r="E55" s="38">
        <v>42004</v>
      </c>
      <c r="F55" s="37">
        <v>42124</v>
      </c>
      <c r="G55" s="16">
        <v>33</v>
      </c>
      <c r="H55" s="16">
        <v>33</v>
      </c>
      <c r="I55" s="17">
        <v>1107.9000000000001</v>
      </c>
      <c r="J55" s="17">
        <v>24</v>
      </c>
      <c r="K55" s="17">
        <v>17</v>
      </c>
      <c r="L55" s="17">
        <v>7</v>
      </c>
      <c r="M55" s="17">
        <v>1107.9000000000001</v>
      </c>
      <c r="N55" s="17">
        <v>796.2</v>
      </c>
      <c r="O55" s="17">
        <v>311.7</v>
      </c>
      <c r="P55" s="17">
        <v>36228330</v>
      </c>
      <c r="Q55" s="17">
        <v>27461075</v>
      </c>
      <c r="R55" s="17">
        <v>7877487</v>
      </c>
      <c r="S55" s="17">
        <v>889768</v>
      </c>
      <c r="T55" s="17">
        <v>0</v>
      </c>
    </row>
    <row r="56" spans="1:20" s="39" customFormat="1" ht="30" x14ac:dyDescent="0.25">
      <c r="A56" s="14">
        <v>32</v>
      </c>
      <c r="B56" s="15" t="s">
        <v>156</v>
      </c>
      <c r="C56" s="42" t="s">
        <v>106</v>
      </c>
      <c r="D56" s="38">
        <v>39013</v>
      </c>
      <c r="E56" s="38">
        <v>42004</v>
      </c>
      <c r="F56" s="37">
        <v>42124</v>
      </c>
      <c r="G56" s="16">
        <v>41</v>
      </c>
      <c r="H56" s="16">
        <v>41</v>
      </c>
      <c r="I56" s="17">
        <v>669.6</v>
      </c>
      <c r="J56" s="42">
        <v>16</v>
      </c>
      <c r="K56" s="42">
        <v>15</v>
      </c>
      <c r="L56" s="114">
        <v>1</v>
      </c>
      <c r="M56" s="42">
        <v>669.6</v>
      </c>
      <c r="N56" s="42">
        <v>628.1</v>
      </c>
      <c r="O56" s="42">
        <v>41.5</v>
      </c>
      <c r="P56" s="17">
        <v>21895920</v>
      </c>
      <c r="Q56" s="19">
        <v>16597108</v>
      </c>
      <c r="R56" s="18">
        <v>4761048</v>
      </c>
      <c r="S56" s="18">
        <v>537764</v>
      </c>
      <c r="T56" s="35">
        <v>0</v>
      </c>
    </row>
    <row r="57" spans="1:20" s="39" customFormat="1" ht="30" x14ac:dyDescent="0.25">
      <c r="A57" s="14">
        <v>33</v>
      </c>
      <c r="B57" s="15" t="s">
        <v>157</v>
      </c>
      <c r="C57" s="40">
        <v>427</v>
      </c>
      <c r="D57" s="41">
        <v>39080</v>
      </c>
      <c r="E57" s="38">
        <v>42004</v>
      </c>
      <c r="F57" s="37">
        <v>42124</v>
      </c>
      <c r="G57" s="16">
        <v>32</v>
      </c>
      <c r="H57" s="30">
        <v>32</v>
      </c>
      <c r="I57" s="46">
        <v>486.8</v>
      </c>
      <c r="J57" s="46">
        <v>12</v>
      </c>
      <c r="K57" s="46">
        <v>9</v>
      </c>
      <c r="L57" s="34">
        <v>3</v>
      </c>
      <c r="M57" s="46">
        <v>486.8</v>
      </c>
      <c r="N57" s="46">
        <v>377.7</v>
      </c>
      <c r="O57" s="46">
        <v>109.1</v>
      </c>
      <c r="P57" s="17">
        <v>15918360</v>
      </c>
      <c r="Q57" s="17">
        <v>12066116</v>
      </c>
      <c r="R57" s="17">
        <v>3461290</v>
      </c>
      <c r="S57" s="17">
        <v>390954</v>
      </c>
      <c r="T57" s="34">
        <v>0</v>
      </c>
    </row>
    <row r="58" spans="1:20" s="39" customFormat="1" ht="30" x14ac:dyDescent="0.25">
      <c r="A58" s="14">
        <v>34</v>
      </c>
      <c r="B58" s="15" t="s">
        <v>75</v>
      </c>
      <c r="C58" s="40" t="s">
        <v>108</v>
      </c>
      <c r="D58" s="41">
        <v>38995</v>
      </c>
      <c r="E58" s="38">
        <v>42004</v>
      </c>
      <c r="F58" s="37">
        <v>42124</v>
      </c>
      <c r="G58" s="16">
        <v>40</v>
      </c>
      <c r="H58" s="16">
        <v>40</v>
      </c>
      <c r="I58" s="17">
        <v>737.19</v>
      </c>
      <c r="J58" s="17">
        <v>16</v>
      </c>
      <c r="K58" s="17">
        <v>9</v>
      </c>
      <c r="L58" s="17">
        <v>7</v>
      </c>
      <c r="M58" s="46">
        <v>737.19</v>
      </c>
      <c r="N58" s="46">
        <v>581.73</v>
      </c>
      <c r="O58" s="17">
        <v>155.46</v>
      </c>
      <c r="P58" s="17">
        <v>24106113</v>
      </c>
      <c r="Q58" s="17">
        <v>18272433</v>
      </c>
      <c r="R58" s="17">
        <v>5241633</v>
      </c>
      <c r="S58" s="17">
        <v>592047</v>
      </c>
      <c r="T58" s="17">
        <v>0</v>
      </c>
    </row>
    <row r="59" spans="1:20" s="103" customFormat="1" ht="51.75" customHeight="1" x14ac:dyDescent="0.25">
      <c r="A59" s="83" t="s">
        <v>136</v>
      </c>
      <c r="B59" s="84"/>
      <c r="C59" s="96" t="s">
        <v>28</v>
      </c>
      <c r="D59" s="85" t="s">
        <v>28</v>
      </c>
      <c r="E59" s="85" t="s">
        <v>28</v>
      </c>
      <c r="F59" s="85" t="s">
        <v>28</v>
      </c>
      <c r="G59" s="86">
        <f t="shared" ref="G59:S59" si="29">G60+G61+G62+G63+G64+G65+G66+G67</f>
        <v>215</v>
      </c>
      <c r="H59" s="86">
        <f t="shared" si="29"/>
        <v>215</v>
      </c>
      <c r="I59" s="87">
        <f t="shared" si="29"/>
        <v>2376.59</v>
      </c>
      <c r="J59" s="86">
        <f t="shared" si="29"/>
        <v>79</v>
      </c>
      <c r="K59" s="86">
        <f t="shared" si="29"/>
        <v>76</v>
      </c>
      <c r="L59" s="87">
        <v>3</v>
      </c>
      <c r="M59" s="87">
        <f t="shared" si="29"/>
        <v>2376.59</v>
      </c>
      <c r="N59" s="87">
        <f t="shared" si="29"/>
        <v>2293.4899999999998</v>
      </c>
      <c r="O59" s="87">
        <v>83.1</v>
      </c>
      <c r="P59" s="86">
        <f t="shared" si="29"/>
        <v>77714493</v>
      </c>
      <c r="Q59" s="86">
        <f t="shared" si="29"/>
        <v>58986420</v>
      </c>
      <c r="R59" s="86">
        <f t="shared" si="29"/>
        <v>13143075</v>
      </c>
      <c r="S59" s="86">
        <f t="shared" si="29"/>
        <v>5584998</v>
      </c>
      <c r="T59" s="90">
        <v>0</v>
      </c>
    </row>
    <row r="60" spans="1:20" s="39" customFormat="1" ht="30" x14ac:dyDescent="0.25">
      <c r="A60" s="14">
        <v>35</v>
      </c>
      <c r="B60" s="15" t="s">
        <v>80</v>
      </c>
      <c r="C60" s="40" t="s">
        <v>81</v>
      </c>
      <c r="D60" s="41">
        <v>40178</v>
      </c>
      <c r="E60" s="38">
        <v>42004</v>
      </c>
      <c r="F60" s="37">
        <v>42124</v>
      </c>
      <c r="G60" s="16">
        <v>22</v>
      </c>
      <c r="H60" s="16">
        <v>22</v>
      </c>
      <c r="I60" s="17">
        <v>329.1</v>
      </c>
      <c r="J60" s="17">
        <v>11</v>
      </c>
      <c r="K60" s="17">
        <v>10</v>
      </c>
      <c r="L60" s="17">
        <v>3</v>
      </c>
      <c r="M60" s="17">
        <v>329.1</v>
      </c>
      <c r="N60" s="17">
        <v>301.7</v>
      </c>
      <c r="O60" s="17">
        <v>27.4</v>
      </c>
      <c r="P60" s="17">
        <v>10761570</v>
      </c>
      <c r="Q60" s="17">
        <v>8168187</v>
      </c>
      <c r="R60" s="17">
        <v>1819997</v>
      </c>
      <c r="S60" s="17">
        <v>773386</v>
      </c>
      <c r="T60" s="17">
        <v>0</v>
      </c>
    </row>
    <row r="61" spans="1:20" s="39" customFormat="1" ht="30" x14ac:dyDescent="0.25">
      <c r="A61" s="14">
        <v>36</v>
      </c>
      <c r="B61" s="15" t="s">
        <v>82</v>
      </c>
      <c r="C61" s="40" t="s">
        <v>83</v>
      </c>
      <c r="D61" s="41">
        <v>38786</v>
      </c>
      <c r="E61" s="38">
        <v>42004</v>
      </c>
      <c r="F61" s="37">
        <v>42124</v>
      </c>
      <c r="G61" s="16">
        <v>19</v>
      </c>
      <c r="H61" s="16">
        <v>19</v>
      </c>
      <c r="I61" s="17">
        <v>265.3</v>
      </c>
      <c r="J61" s="17">
        <v>8</v>
      </c>
      <c r="K61" s="17">
        <v>8</v>
      </c>
      <c r="L61" s="47">
        <v>0</v>
      </c>
      <c r="M61" s="17">
        <v>265.3</v>
      </c>
      <c r="N61" s="17">
        <v>265.3</v>
      </c>
      <c r="O61" s="17">
        <v>0</v>
      </c>
      <c r="P61" s="17">
        <v>8675310</v>
      </c>
      <c r="Q61" s="17">
        <v>6584685</v>
      </c>
      <c r="R61" s="17">
        <v>1467169</v>
      </c>
      <c r="S61" s="17">
        <v>623456</v>
      </c>
      <c r="T61" s="17">
        <v>0</v>
      </c>
    </row>
    <row r="62" spans="1:20" s="39" customFormat="1" ht="30" x14ac:dyDescent="0.25">
      <c r="A62" s="14">
        <v>37</v>
      </c>
      <c r="B62" s="15" t="s">
        <v>84</v>
      </c>
      <c r="C62" s="40" t="s">
        <v>85</v>
      </c>
      <c r="D62" s="41">
        <v>38807</v>
      </c>
      <c r="E62" s="38">
        <v>42004</v>
      </c>
      <c r="F62" s="37">
        <v>42124</v>
      </c>
      <c r="G62" s="16">
        <v>17</v>
      </c>
      <c r="H62" s="16">
        <v>17</v>
      </c>
      <c r="I62" s="17">
        <v>176.2</v>
      </c>
      <c r="J62" s="17">
        <v>5</v>
      </c>
      <c r="K62" s="17">
        <v>3</v>
      </c>
      <c r="L62" s="17">
        <v>2</v>
      </c>
      <c r="M62" s="17">
        <v>176.2</v>
      </c>
      <c r="N62" s="17">
        <v>120.5</v>
      </c>
      <c r="O62" s="17">
        <v>55.7</v>
      </c>
      <c r="P62" s="17">
        <v>5761740</v>
      </c>
      <c r="Q62" s="17">
        <v>4373243</v>
      </c>
      <c r="R62" s="17">
        <v>974426</v>
      </c>
      <c r="S62" s="17">
        <v>414071</v>
      </c>
      <c r="T62" s="17">
        <v>0</v>
      </c>
    </row>
    <row r="63" spans="1:20" s="39" customFormat="1" ht="30" x14ac:dyDescent="0.25">
      <c r="A63" s="14">
        <v>38</v>
      </c>
      <c r="B63" s="15" t="s">
        <v>86</v>
      </c>
      <c r="C63" s="40" t="s">
        <v>87</v>
      </c>
      <c r="D63" s="41">
        <v>40143</v>
      </c>
      <c r="E63" s="38">
        <v>42004</v>
      </c>
      <c r="F63" s="37">
        <v>42124</v>
      </c>
      <c r="G63" s="16">
        <v>36</v>
      </c>
      <c r="H63" s="16">
        <v>36</v>
      </c>
      <c r="I63" s="17">
        <v>233.41</v>
      </c>
      <c r="J63" s="17">
        <v>8</v>
      </c>
      <c r="K63" s="17">
        <v>8</v>
      </c>
      <c r="L63" s="17">
        <v>0</v>
      </c>
      <c r="M63" s="17">
        <v>233.41</v>
      </c>
      <c r="N63" s="17">
        <v>233.41</v>
      </c>
      <c r="O63" s="17">
        <v>0</v>
      </c>
      <c r="P63" s="17">
        <v>7632507</v>
      </c>
      <c r="Q63" s="17">
        <v>5793183</v>
      </c>
      <c r="R63" s="17">
        <v>1290809</v>
      </c>
      <c r="S63" s="17">
        <v>548515</v>
      </c>
      <c r="T63" s="17">
        <v>0</v>
      </c>
    </row>
    <row r="64" spans="1:20" s="39" customFormat="1" ht="30" x14ac:dyDescent="0.25">
      <c r="A64" s="14">
        <v>39</v>
      </c>
      <c r="B64" s="15" t="s">
        <v>92</v>
      </c>
      <c r="C64" s="14" t="s">
        <v>93</v>
      </c>
      <c r="D64" s="41">
        <v>40178</v>
      </c>
      <c r="E64" s="38">
        <v>42004</v>
      </c>
      <c r="F64" s="37">
        <v>42124</v>
      </c>
      <c r="G64" s="16">
        <v>29</v>
      </c>
      <c r="H64" s="16">
        <v>29</v>
      </c>
      <c r="I64" s="17">
        <v>392.4</v>
      </c>
      <c r="J64" s="17">
        <v>12</v>
      </c>
      <c r="K64" s="17">
        <v>12</v>
      </c>
      <c r="L64" s="17">
        <v>0</v>
      </c>
      <c r="M64" s="17">
        <v>392.4</v>
      </c>
      <c r="N64" s="17">
        <v>392.4</v>
      </c>
      <c r="O64" s="17">
        <v>0</v>
      </c>
      <c r="P64" s="17">
        <v>12831480</v>
      </c>
      <c r="Q64" s="17">
        <v>9739278</v>
      </c>
      <c r="R64" s="17">
        <v>2170060</v>
      </c>
      <c r="S64" s="17">
        <v>922142</v>
      </c>
      <c r="T64" s="17">
        <v>0</v>
      </c>
    </row>
    <row r="65" spans="1:20" s="39" customFormat="1" ht="30" x14ac:dyDescent="0.25">
      <c r="A65" s="14">
        <v>40</v>
      </c>
      <c r="B65" s="15" t="s">
        <v>94</v>
      </c>
      <c r="C65" s="40" t="s">
        <v>95</v>
      </c>
      <c r="D65" s="41">
        <v>38789</v>
      </c>
      <c r="E65" s="38">
        <v>42004</v>
      </c>
      <c r="F65" s="37">
        <v>42124</v>
      </c>
      <c r="G65" s="16">
        <v>31</v>
      </c>
      <c r="H65" s="16">
        <v>31</v>
      </c>
      <c r="I65" s="17">
        <v>284.27999999999997</v>
      </c>
      <c r="J65" s="17">
        <v>12</v>
      </c>
      <c r="K65" s="17">
        <v>12</v>
      </c>
      <c r="L65" s="17">
        <v>0</v>
      </c>
      <c r="M65" s="17">
        <v>284.27999999999997</v>
      </c>
      <c r="N65" s="17">
        <v>284.27999999999997</v>
      </c>
      <c r="O65" s="17">
        <v>0</v>
      </c>
      <c r="P65" s="17">
        <v>9295956</v>
      </c>
      <c r="Q65" s="17">
        <v>7055765</v>
      </c>
      <c r="R65" s="17">
        <v>1572132</v>
      </c>
      <c r="S65" s="17">
        <v>668059</v>
      </c>
      <c r="T65" s="17">
        <v>0</v>
      </c>
    </row>
    <row r="66" spans="1:20" s="39" customFormat="1" ht="30" x14ac:dyDescent="0.25">
      <c r="A66" s="14">
        <v>41</v>
      </c>
      <c r="B66" s="15" t="s">
        <v>96</v>
      </c>
      <c r="C66" s="40" t="s">
        <v>97</v>
      </c>
      <c r="D66" s="41">
        <v>38775</v>
      </c>
      <c r="E66" s="38">
        <v>42004</v>
      </c>
      <c r="F66" s="37">
        <v>42124</v>
      </c>
      <c r="G66" s="16">
        <v>45</v>
      </c>
      <c r="H66" s="16">
        <v>45</v>
      </c>
      <c r="I66" s="17">
        <v>559.9</v>
      </c>
      <c r="J66" s="17">
        <v>16</v>
      </c>
      <c r="K66" s="17">
        <v>16</v>
      </c>
      <c r="L66" s="17">
        <v>0</v>
      </c>
      <c r="M66" s="17">
        <v>559.9</v>
      </c>
      <c r="N66" s="17">
        <v>559.9</v>
      </c>
      <c r="O66" s="17">
        <v>0</v>
      </c>
      <c r="P66" s="17">
        <v>18308730</v>
      </c>
      <c r="Q66" s="17">
        <v>13896590</v>
      </c>
      <c r="R66" s="17">
        <v>3096372</v>
      </c>
      <c r="S66" s="17">
        <v>1315768</v>
      </c>
      <c r="T66" s="60">
        <v>0</v>
      </c>
    </row>
    <row r="67" spans="1:20" s="53" customFormat="1" ht="35.25" customHeight="1" x14ac:dyDescent="0.25">
      <c r="A67" s="48">
        <v>42</v>
      </c>
      <c r="B67" s="49" t="s">
        <v>118</v>
      </c>
      <c r="C67" s="50" t="s">
        <v>109</v>
      </c>
      <c r="D67" s="51">
        <v>38855</v>
      </c>
      <c r="E67" s="51">
        <v>42004</v>
      </c>
      <c r="F67" s="51">
        <v>42124</v>
      </c>
      <c r="G67" s="48">
        <v>16</v>
      </c>
      <c r="H67" s="50">
        <v>16</v>
      </c>
      <c r="I67" s="52">
        <v>136</v>
      </c>
      <c r="J67" s="52">
        <v>7</v>
      </c>
      <c r="K67" s="52">
        <v>7</v>
      </c>
      <c r="L67" s="52">
        <v>5</v>
      </c>
      <c r="M67" s="52">
        <v>136</v>
      </c>
      <c r="N67" s="52">
        <v>136</v>
      </c>
      <c r="O67" s="52">
        <v>0</v>
      </c>
      <c r="P67" s="52">
        <v>4447200</v>
      </c>
      <c r="Q67" s="52">
        <v>3375489</v>
      </c>
      <c r="R67" s="52">
        <v>752110</v>
      </c>
      <c r="S67" s="52">
        <v>319601</v>
      </c>
      <c r="T67" s="109">
        <v>0</v>
      </c>
    </row>
    <row r="68" spans="1:20" s="103" customFormat="1" ht="45" customHeight="1" x14ac:dyDescent="0.25">
      <c r="A68" s="83" t="s">
        <v>158</v>
      </c>
      <c r="B68" s="84"/>
      <c r="C68" s="96" t="s">
        <v>28</v>
      </c>
      <c r="D68" s="85" t="s">
        <v>28</v>
      </c>
      <c r="E68" s="85" t="s">
        <v>28</v>
      </c>
      <c r="F68" s="85" t="s">
        <v>28</v>
      </c>
      <c r="G68" s="86">
        <v>20</v>
      </c>
      <c r="H68" s="86">
        <v>20</v>
      </c>
      <c r="I68" s="90">
        <f>I69+I70</f>
        <v>256.20000000000005</v>
      </c>
      <c r="J68" s="90">
        <f>J69+J70</f>
        <v>7</v>
      </c>
      <c r="K68" s="90">
        <v>7</v>
      </c>
      <c r="L68" s="90">
        <v>0</v>
      </c>
      <c r="M68" s="90">
        <v>256.2</v>
      </c>
      <c r="N68" s="90">
        <f>N69+N70</f>
        <v>256.20000000000005</v>
      </c>
      <c r="O68" s="90">
        <v>0</v>
      </c>
      <c r="P68" s="90">
        <f>P69+P70</f>
        <v>8377740</v>
      </c>
      <c r="Q68" s="90">
        <f t="shared" ref="Q68:S68" si="30">Q69+Q70</f>
        <v>6350327</v>
      </c>
      <c r="R68" s="90">
        <f t="shared" si="30"/>
        <v>1821655</v>
      </c>
      <c r="S68" s="90">
        <f t="shared" si="30"/>
        <v>205758</v>
      </c>
      <c r="T68" s="108">
        <v>0</v>
      </c>
    </row>
    <row r="69" spans="1:20" ht="30" x14ac:dyDescent="0.25">
      <c r="A69" s="14">
        <v>43</v>
      </c>
      <c r="B69" s="15" t="s">
        <v>123</v>
      </c>
      <c r="C69" s="40" t="s">
        <v>63</v>
      </c>
      <c r="D69" s="41">
        <v>39077</v>
      </c>
      <c r="E69" s="37">
        <v>42004</v>
      </c>
      <c r="F69" s="38">
        <v>42124</v>
      </c>
      <c r="G69" s="16">
        <v>6</v>
      </c>
      <c r="H69" s="16">
        <v>6</v>
      </c>
      <c r="I69" s="17">
        <v>118.9</v>
      </c>
      <c r="J69" s="17">
        <v>3</v>
      </c>
      <c r="K69" s="17">
        <v>3</v>
      </c>
      <c r="L69" s="17">
        <v>0</v>
      </c>
      <c r="M69" s="17">
        <v>118.9</v>
      </c>
      <c r="N69" s="17">
        <v>118.9</v>
      </c>
      <c r="O69" s="17">
        <v>0</v>
      </c>
      <c r="P69" s="17">
        <v>3888030</v>
      </c>
      <c r="Q69" s="17">
        <v>2947007</v>
      </c>
      <c r="R69" s="17">
        <v>845413</v>
      </c>
      <c r="S69" s="17">
        <v>95610</v>
      </c>
      <c r="T69" s="17">
        <v>0</v>
      </c>
    </row>
    <row r="70" spans="1:20" ht="30" x14ac:dyDescent="0.25">
      <c r="A70" s="27">
        <v>44</v>
      </c>
      <c r="B70" s="54" t="s">
        <v>103</v>
      </c>
      <c r="C70" s="55" t="s">
        <v>59</v>
      </c>
      <c r="D70" s="56">
        <v>39078</v>
      </c>
      <c r="E70" s="57">
        <v>42004</v>
      </c>
      <c r="F70" s="58">
        <v>42124</v>
      </c>
      <c r="G70" s="59">
        <v>14</v>
      </c>
      <c r="H70" s="59">
        <v>14</v>
      </c>
      <c r="I70" s="60">
        <v>137.30000000000001</v>
      </c>
      <c r="J70" s="60">
        <v>4</v>
      </c>
      <c r="K70" s="60">
        <v>4</v>
      </c>
      <c r="L70" s="60">
        <v>0</v>
      </c>
      <c r="M70" s="60">
        <v>137.30000000000001</v>
      </c>
      <c r="N70" s="60">
        <v>137.30000000000001</v>
      </c>
      <c r="O70" s="60">
        <v>0</v>
      </c>
      <c r="P70" s="60">
        <v>4489710</v>
      </c>
      <c r="Q70" s="60">
        <v>3403320</v>
      </c>
      <c r="R70" s="60">
        <v>976242</v>
      </c>
      <c r="S70" s="60">
        <v>110148</v>
      </c>
      <c r="T70" s="17">
        <v>0</v>
      </c>
    </row>
    <row r="71" spans="1:20" ht="25.5" customHeight="1" x14ac:dyDescent="0.25">
      <c r="A71" s="61"/>
      <c r="B71" s="62" t="s">
        <v>102</v>
      </c>
      <c r="C71" s="85" t="s">
        <v>126</v>
      </c>
      <c r="D71" s="85" t="s">
        <v>126</v>
      </c>
      <c r="E71" s="85" t="s">
        <v>126</v>
      </c>
      <c r="F71" s="85" t="s">
        <v>126</v>
      </c>
      <c r="G71" s="92">
        <f>G72+G78</f>
        <v>198</v>
      </c>
      <c r="H71" s="92">
        <f t="shared" ref="H71:J71" si="31">H72+H78</f>
        <v>198</v>
      </c>
      <c r="I71" s="92">
        <f t="shared" si="31"/>
        <v>2540.1000000000004</v>
      </c>
      <c r="J71" s="87">
        <f t="shared" si="31"/>
        <v>80</v>
      </c>
      <c r="K71" s="87">
        <f t="shared" ref="K71" si="32">K72+K78</f>
        <v>78</v>
      </c>
      <c r="L71" s="87">
        <v>4</v>
      </c>
      <c r="M71" s="92">
        <f t="shared" ref="M71:N71" si="33">M72+M78</f>
        <v>2540.1000000000004</v>
      </c>
      <c r="N71" s="92">
        <f t="shared" si="33"/>
        <v>2463.9</v>
      </c>
      <c r="O71" s="87">
        <v>76.2</v>
      </c>
      <c r="P71" s="89">
        <f>P72+P78</f>
        <v>83061270</v>
      </c>
      <c r="Q71" s="89">
        <f t="shared" ref="Q71:S71" si="34">Q72+Q78</f>
        <v>56037261</v>
      </c>
      <c r="R71" s="89">
        <f t="shared" si="34"/>
        <v>21690927</v>
      </c>
      <c r="S71" s="94">
        <f t="shared" si="34"/>
        <v>5333082</v>
      </c>
      <c r="T71" s="87">
        <v>0</v>
      </c>
    </row>
    <row r="72" spans="1:20" s="104" customFormat="1" ht="47.25" customHeight="1" x14ac:dyDescent="0.25">
      <c r="A72" s="83" t="s">
        <v>136</v>
      </c>
      <c r="B72" s="84"/>
      <c r="C72" s="87" t="s">
        <v>126</v>
      </c>
      <c r="D72" s="87" t="s">
        <v>126</v>
      </c>
      <c r="E72" s="87" t="s">
        <v>126</v>
      </c>
      <c r="F72" s="87" t="s">
        <v>126</v>
      </c>
      <c r="G72" s="92">
        <f t="shared" ref="G72:M72" si="35">G73+G74+G75+G76+G77</f>
        <v>135</v>
      </c>
      <c r="H72" s="92">
        <f t="shared" si="35"/>
        <v>135</v>
      </c>
      <c r="I72" s="87">
        <f t="shared" si="35"/>
        <v>1237.9000000000001</v>
      </c>
      <c r="J72" s="87">
        <f t="shared" si="35"/>
        <v>50</v>
      </c>
      <c r="K72" s="87">
        <f t="shared" si="35"/>
        <v>50</v>
      </c>
      <c r="L72" s="87">
        <v>2</v>
      </c>
      <c r="M72" s="87">
        <f t="shared" si="35"/>
        <v>1237.9000000000001</v>
      </c>
      <c r="N72" s="87">
        <f>N73+N74+N75+N76+N77</f>
        <v>1237.9000000000001</v>
      </c>
      <c r="O72" s="87">
        <v>0</v>
      </c>
      <c r="P72" s="89">
        <f>P73+P74+P75+P76+P77</f>
        <v>40479330</v>
      </c>
      <c r="Q72" s="89">
        <f>Q73+Q74+Q75+Q76+Q77</f>
        <v>27311485</v>
      </c>
      <c r="R72" s="89">
        <f>R73+R74+R75+R76+R77</f>
        <v>9220381</v>
      </c>
      <c r="S72" s="94">
        <f>S73+S74+S75+S76+S77</f>
        <v>3947464</v>
      </c>
      <c r="T72" s="87">
        <f>T67+T73+T74+T75+T76+T77</f>
        <v>0</v>
      </c>
    </row>
    <row r="73" spans="1:20" s="39" customFormat="1" ht="45.75" customHeight="1" x14ac:dyDescent="0.25">
      <c r="A73" s="63">
        <v>45</v>
      </c>
      <c r="B73" s="64" t="s">
        <v>119</v>
      </c>
      <c r="C73" s="48" t="s">
        <v>110</v>
      </c>
      <c r="D73" s="65">
        <v>38803</v>
      </c>
      <c r="E73" s="65">
        <v>42369</v>
      </c>
      <c r="F73" s="65">
        <v>42490</v>
      </c>
      <c r="G73" s="48">
        <v>12</v>
      </c>
      <c r="H73" s="48">
        <v>12</v>
      </c>
      <c r="I73" s="48">
        <v>182.3</v>
      </c>
      <c r="J73" s="48">
        <v>6</v>
      </c>
      <c r="K73" s="48">
        <v>6</v>
      </c>
      <c r="L73" s="66">
        <v>2</v>
      </c>
      <c r="M73" s="48">
        <v>182.3</v>
      </c>
      <c r="N73" s="48">
        <v>182.3</v>
      </c>
      <c r="O73" s="66">
        <v>0</v>
      </c>
      <c r="P73" s="66">
        <v>5961210</v>
      </c>
      <c r="Q73" s="66">
        <v>4022040</v>
      </c>
      <c r="R73" s="66">
        <v>1357845</v>
      </c>
      <c r="S73" s="52">
        <v>581325</v>
      </c>
      <c r="T73" s="110">
        <v>0</v>
      </c>
    </row>
    <row r="74" spans="1:20" s="39" customFormat="1" ht="45" x14ac:dyDescent="0.25">
      <c r="A74" s="63">
        <v>46</v>
      </c>
      <c r="B74" s="64" t="s">
        <v>120</v>
      </c>
      <c r="C74" s="48" t="s">
        <v>111</v>
      </c>
      <c r="D74" s="65">
        <v>40178</v>
      </c>
      <c r="E74" s="65">
        <v>42369</v>
      </c>
      <c r="F74" s="65">
        <v>42490</v>
      </c>
      <c r="G74" s="48">
        <v>19</v>
      </c>
      <c r="H74" s="48">
        <v>19</v>
      </c>
      <c r="I74" s="48">
        <v>165.7</v>
      </c>
      <c r="J74" s="48">
        <v>8</v>
      </c>
      <c r="K74" s="48">
        <v>8</v>
      </c>
      <c r="L74" s="66">
        <v>0</v>
      </c>
      <c r="M74" s="48">
        <v>165.7</v>
      </c>
      <c r="N74" s="48">
        <v>165.7</v>
      </c>
      <c r="O74" s="66">
        <v>0</v>
      </c>
      <c r="P74" s="66">
        <v>5418390</v>
      </c>
      <c r="Q74" s="66">
        <v>3655798</v>
      </c>
      <c r="R74" s="66">
        <v>1234201</v>
      </c>
      <c r="S74" s="52">
        <v>528391</v>
      </c>
      <c r="T74" s="66">
        <v>0</v>
      </c>
    </row>
    <row r="75" spans="1:20" s="39" customFormat="1" ht="38.25" customHeight="1" x14ac:dyDescent="0.25">
      <c r="A75" s="63">
        <v>47</v>
      </c>
      <c r="B75" s="64" t="s">
        <v>121</v>
      </c>
      <c r="C75" s="48" t="s">
        <v>112</v>
      </c>
      <c r="D75" s="65">
        <v>38800</v>
      </c>
      <c r="E75" s="65">
        <v>42369</v>
      </c>
      <c r="F75" s="65">
        <v>42490</v>
      </c>
      <c r="G75" s="48">
        <v>15</v>
      </c>
      <c r="H75" s="48">
        <v>15</v>
      </c>
      <c r="I75" s="48">
        <v>190</v>
      </c>
      <c r="J75" s="48">
        <v>8</v>
      </c>
      <c r="K75" s="48">
        <v>8</v>
      </c>
      <c r="L75" s="66">
        <v>0</v>
      </c>
      <c r="M75" s="48">
        <v>190</v>
      </c>
      <c r="N75" s="48">
        <v>190</v>
      </c>
      <c r="O75" s="66">
        <v>0</v>
      </c>
      <c r="P75" s="66">
        <v>6213000</v>
      </c>
      <c r="Q75" s="66">
        <v>4191924</v>
      </c>
      <c r="R75" s="66">
        <v>1415197</v>
      </c>
      <c r="S75" s="52">
        <v>605879</v>
      </c>
      <c r="T75" s="66">
        <v>0</v>
      </c>
    </row>
    <row r="76" spans="1:20" s="39" customFormat="1" ht="30" x14ac:dyDescent="0.25">
      <c r="A76" s="63">
        <v>48</v>
      </c>
      <c r="B76" s="64" t="s">
        <v>122</v>
      </c>
      <c r="C76" s="48" t="s">
        <v>113</v>
      </c>
      <c r="D76" s="65">
        <v>38803</v>
      </c>
      <c r="E76" s="65">
        <v>42369</v>
      </c>
      <c r="F76" s="65">
        <v>42490</v>
      </c>
      <c r="G76" s="48">
        <v>24</v>
      </c>
      <c r="H76" s="48">
        <v>24</v>
      </c>
      <c r="I76" s="48">
        <v>187.2</v>
      </c>
      <c r="J76" s="48">
        <v>8</v>
      </c>
      <c r="K76" s="48">
        <v>8</v>
      </c>
      <c r="L76" s="66">
        <v>0</v>
      </c>
      <c r="M76" s="48">
        <v>187.2</v>
      </c>
      <c r="N76" s="48">
        <v>187.2</v>
      </c>
      <c r="O76" s="66">
        <v>0</v>
      </c>
      <c r="P76" s="66">
        <v>6121440</v>
      </c>
      <c r="Q76" s="66">
        <v>4130148</v>
      </c>
      <c r="R76" s="66">
        <v>1394341</v>
      </c>
      <c r="S76" s="52">
        <v>596951</v>
      </c>
      <c r="T76" s="66">
        <v>0</v>
      </c>
    </row>
    <row r="77" spans="1:20" s="39" customFormat="1" ht="30" x14ac:dyDescent="0.25">
      <c r="A77" s="63">
        <v>49</v>
      </c>
      <c r="B77" s="64" t="s">
        <v>163</v>
      </c>
      <c r="C77" s="48" t="s">
        <v>114</v>
      </c>
      <c r="D77" s="65">
        <v>38807</v>
      </c>
      <c r="E77" s="65">
        <v>42369</v>
      </c>
      <c r="F77" s="65">
        <v>42490</v>
      </c>
      <c r="G77" s="48">
        <v>65</v>
      </c>
      <c r="H77" s="48">
        <v>65</v>
      </c>
      <c r="I77" s="48">
        <v>512.70000000000005</v>
      </c>
      <c r="J77" s="48">
        <v>20</v>
      </c>
      <c r="K77" s="48">
        <v>20</v>
      </c>
      <c r="L77" s="66">
        <v>0</v>
      </c>
      <c r="M77" s="48">
        <v>512.70000000000005</v>
      </c>
      <c r="N77" s="48">
        <v>512.70000000000005</v>
      </c>
      <c r="O77" s="66">
        <v>0</v>
      </c>
      <c r="P77" s="66">
        <v>16765290</v>
      </c>
      <c r="Q77" s="66">
        <v>11311575</v>
      </c>
      <c r="R77" s="66">
        <v>3818797</v>
      </c>
      <c r="S77" s="52">
        <v>1634918</v>
      </c>
      <c r="T77" s="66">
        <v>0</v>
      </c>
    </row>
    <row r="78" spans="1:20" s="103" customFormat="1" ht="50.25" customHeight="1" x14ac:dyDescent="0.25">
      <c r="A78" s="83" t="s">
        <v>140</v>
      </c>
      <c r="B78" s="102"/>
      <c r="C78" s="85" t="s">
        <v>126</v>
      </c>
      <c r="D78" s="85" t="s">
        <v>126</v>
      </c>
      <c r="E78" s="85" t="s">
        <v>126</v>
      </c>
      <c r="F78" s="85" t="s">
        <v>126</v>
      </c>
      <c r="G78" s="105">
        <f t="shared" ref="G78:L78" si="36">G79+G80</f>
        <v>63</v>
      </c>
      <c r="H78" s="105">
        <f t="shared" si="36"/>
        <v>63</v>
      </c>
      <c r="I78" s="106">
        <f t="shared" si="36"/>
        <v>1302.2</v>
      </c>
      <c r="J78" s="105">
        <f t="shared" si="36"/>
        <v>30</v>
      </c>
      <c r="K78" s="105">
        <f t="shared" si="36"/>
        <v>28</v>
      </c>
      <c r="L78" s="106">
        <f t="shared" si="36"/>
        <v>2</v>
      </c>
      <c r="M78" s="106">
        <f t="shared" ref="M78:S78" si="37">M79+M80</f>
        <v>1302.2</v>
      </c>
      <c r="N78" s="106">
        <f t="shared" si="37"/>
        <v>1226</v>
      </c>
      <c r="O78" s="106">
        <f t="shared" si="37"/>
        <v>76.2</v>
      </c>
      <c r="P78" s="106">
        <f t="shared" si="37"/>
        <v>42581940</v>
      </c>
      <c r="Q78" s="106">
        <f t="shared" si="37"/>
        <v>28725776</v>
      </c>
      <c r="R78" s="106">
        <f t="shared" si="37"/>
        <v>12470546</v>
      </c>
      <c r="S78" s="107">
        <f t="shared" si="37"/>
        <v>1385618</v>
      </c>
      <c r="T78" s="106">
        <v>0</v>
      </c>
    </row>
    <row r="79" spans="1:20" s="39" customFormat="1" ht="30" x14ac:dyDescent="0.25">
      <c r="A79" s="14">
        <v>50</v>
      </c>
      <c r="B79" s="15" t="s">
        <v>124</v>
      </c>
      <c r="C79" s="40" t="s">
        <v>115</v>
      </c>
      <c r="D79" s="41">
        <v>38995</v>
      </c>
      <c r="E79" s="37">
        <v>42369</v>
      </c>
      <c r="F79" s="38">
        <v>42460</v>
      </c>
      <c r="G79" s="16">
        <v>40</v>
      </c>
      <c r="H79" s="30">
        <v>40</v>
      </c>
      <c r="I79" s="46">
        <v>847</v>
      </c>
      <c r="J79" s="46">
        <v>18</v>
      </c>
      <c r="K79" s="46">
        <v>18</v>
      </c>
      <c r="L79" s="34">
        <v>0</v>
      </c>
      <c r="M79" s="46">
        <v>847</v>
      </c>
      <c r="N79" s="46">
        <v>847</v>
      </c>
      <c r="O79" s="34">
        <v>0</v>
      </c>
      <c r="P79" s="17">
        <v>27696900</v>
      </c>
      <c r="Q79" s="17">
        <v>18684329</v>
      </c>
      <c r="R79" s="17">
        <v>8111313</v>
      </c>
      <c r="S79" s="17">
        <v>901258</v>
      </c>
      <c r="T79" s="17">
        <v>0</v>
      </c>
    </row>
    <row r="80" spans="1:20" s="39" customFormat="1" ht="30" x14ac:dyDescent="0.25">
      <c r="A80" s="14">
        <v>51</v>
      </c>
      <c r="B80" s="15" t="s">
        <v>125</v>
      </c>
      <c r="C80" s="40">
        <v>428</v>
      </c>
      <c r="D80" s="41">
        <v>39080</v>
      </c>
      <c r="E80" s="37">
        <v>42369</v>
      </c>
      <c r="F80" s="38">
        <v>42460</v>
      </c>
      <c r="G80" s="16">
        <v>23</v>
      </c>
      <c r="H80" s="16">
        <v>23</v>
      </c>
      <c r="I80" s="17">
        <v>455.2</v>
      </c>
      <c r="J80" s="17">
        <v>12</v>
      </c>
      <c r="K80" s="17">
        <v>10</v>
      </c>
      <c r="L80" s="17">
        <v>2</v>
      </c>
      <c r="M80" s="46">
        <v>455.2</v>
      </c>
      <c r="N80" s="46">
        <v>379</v>
      </c>
      <c r="O80" s="17">
        <v>76.2</v>
      </c>
      <c r="P80" s="17">
        <v>14885040</v>
      </c>
      <c r="Q80" s="17">
        <v>10041447</v>
      </c>
      <c r="R80" s="17">
        <v>4359233</v>
      </c>
      <c r="S80" s="17">
        <v>484360</v>
      </c>
      <c r="T80" s="17">
        <v>0</v>
      </c>
    </row>
  </sheetData>
  <mergeCells count="41">
    <mergeCell ref="A5:T5"/>
    <mergeCell ref="A6:T6"/>
    <mergeCell ref="A7:T7"/>
    <mergeCell ref="A8:T8"/>
    <mergeCell ref="A33:B33"/>
    <mergeCell ref="A41:B41"/>
    <mergeCell ref="G10:G12"/>
    <mergeCell ref="H10:H12"/>
    <mergeCell ref="I10:I12"/>
    <mergeCell ref="A17:B17"/>
    <mergeCell ref="A15:B15"/>
    <mergeCell ref="A10:A13"/>
    <mergeCell ref="B10:B13"/>
    <mergeCell ref="C10:D11"/>
    <mergeCell ref="E10:E13"/>
    <mergeCell ref="D12:D13"/>
    <mergeCell ref="C12:C13"/>
    <mergeCell ref="A78:B78"/>
    <mergeCell ref="A45:B45"/>
    <mergeCell ref="A49:B49"/>
    <mergeCell ref="A54:B54"/>
    <mergeCell ref="A59:B59"/>
    <mergeCell ref="A51:B51"/>
    <mergeCell ref="A68:B68"/>
    <mergeCell ref="A72:B72"/>
    <mergeCell ref="M11:M12"/>
    <mergeCell ref="N1:T1"/>
    <mergeCell ref="N2:T2"/>
    <mergeCell ref="N4:T4"/>
    <mergeCell ref="A9:T9"/>
    <mergeCell ref="J3:T3"/>
    <mergeCell ref="T10:T12"/>
    <mergeCell ref="J11:J12"/>
    <mergeCell ref="F10:F13"/>
    <mergeCell ref="N11:O11"/>
    <mergeCell ref="P11:P12"/>
    <mergeCell ref="Q11:S11"/>
    <mergeCell ref="P10:S10"/>
    <mergeCell ref="M10:O10"/>
    <mergeCell ref="J10:L10"/>
    <mergeCell ref="K11:L1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MINREGION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Selischeva</dc:creator>
  <cp:lastModifiedBy>USER</cp:lastModifiedBy>
  <cp:lastPrinted>2013-05-17T01:56:05Z</cp:lastPrinted>
  <dcterms:created xsi:type="dcterms:W3CDTF">2013-05-06T05:18:57Z</dcterms:created>
  <dcterms:modified xsi:type="dcterms:W3CDTF">2013-05-17T06:17:56Z</dcterms:modified>
</cp:coreProperties>
</file>